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urface\paper\Paper submission 2020\Qiao_DLT\4. STATISTIC ANALYSIS\"/>
    </mc:Choice>
  </mc:AlternateContent>
  <bookViews>
    <workbookView xWindow="0" yWindow="0" windowWidth="20970" windowHeight="11115" tabRatio="284"/>
  </bookViews>
  <sheets>
    <sheet name="Intersection 1" sheetId="4" r:id="rId1"/>
    <sheet name="Intersection 2" sheetId="6" r:id="rId2"/>
    <sheet name="Intersection 1,EB" sheetId="3" r:id="rId3"/>
    <sheet name="Intersection 2，EB" sheetId="7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7" l="1"/>
  <c r="D47" i="7" l="1"/>
  <c r="D41" i="7"/>
  <c r="T19" i="7"/>
  <c r="T16" i="7"/>
  <c r="V15" i="7" s="1"/>
  <c r="W16" i="7" s="1"/>
  <c r="W17" i="7" s="1"/>
  <c r="H10" i="7"/>
  <c r="H9" i="7"/>
  <c r="P8" i="7"/>
  <c r="N8" i="7"/>
  <c r="M8" i="7"/>
  <c r="U8" i="7" s="1"/>
  <c r="H8" i="7"/>
  <c r="H7" i="7"/>
  <c r="O8" i="7" s="1"/>
  <c r="W8" i="7" s="1"/>
  <c r="H6" i="7"/>
  <c r="H5" i="7"/>
  <c r="P4" i="7"/>
  <c r="O4" i="7"/>
  <c r="N4" i="7"/>
  <c r="V8" i="7" s="1"/>
  <c r="Q4" i="7"/>
  <c r="S4" i="7" s="1"/>
  <c r="J60" i="6"/>
  <c r="J13" i="6"/>
  <c r="Q8" i="7" l="1"/>
  <c r="R9" i="7" l="1"/>
  <c r="S8" i="7"/>
  <c r="T8" i="7" s="1"/>
  <c r="T8" i="3" l="1"/>
  <c r="U13" i="3" l="1"/>
  <c r="S4" i="3"/>
  <c r="S8" i="3"/>
  <c r="AC14" i="3"/>
  <c r="L4" i="3"/>
  <c r="Q4" i="3"/>
  <c r="P4" i="3"/>
  <c r="X14" i="3" l="1"/>
  <c r="AE14" i="3" s="1"/>
  <c r="U8" i="3"/>
  <c r="Q8" i="3"/>
  <c r="N4" i="3"/>
  <c r="M4" i="3"/>
  <c r="O4" i="3"/>
  <c r="O8" i="3"/>
  <c r="P9" i="3"/>
  <c r="J9" i="3"/>
  <c r="J10" i="3"/>
  <c r="J8" i="3"/>
  <c r="J4" i="3"/>
  <c r="J5" i="3"/>
  <c r="P8" i="3"/>
  <c r="N8" i="3" l="1"/>
  <c r="W8" i="3"/>
  <c r="M8" i="3"/>
  <c r="L8" i="3"/>
  <c r="V8" i="3" l="1"/>
</calcChain>
</file>

<file path=xl/sharedStrings.xml><?xml version="1.0" encoding="utf-8"?>
<sst xmlns="http://schemas.openxmlformats.org/spreadsheetml/2006/main" count="413" uniqueCount="117">
  <si>
    <t>2011_1</t>
  </si>
  <si>
    <t>2011_2</t>
  </si>
  <si>
    <t>2011_3</t>
  </si>
  <si>
    <t>2011_4</t>
  </si>
  <si>
    <t>2011_5</t>
  </si>
  <si>
    <t>2011_6</t>
  </si>
  <si>
    <t>2011_7</t>
  </si>
  <si>
    <t>2011_8</t>
  </si>
  <si>
    <t>2011_9</t>
  </si>
  <si>
    <t>2011_10</t>
  </si>
  <si>
    <t>2011_11</t>
  </si>
  <si>
    <t>2011_12</t>
  </si>
  <si>
    <t>2012_1</t>
  </si>
  <si>
    <t>2012_2</t>
  </si>
  <si>
    <t>2012_3</t>
  </si>
  <si>
    <t>2012_4</t>
  </si>
  <si>
    <t>2012_5</t>
  </si>
  <si>
    <t>2012_6</t>
  </si>
  <si>
    <t>2012_7</t>
  </si>
  <si>
    <t>2012_8</t>
  </si>
  <si>
    <t>2012_9</t>
  </si>
  <si>
    <t>2012_10</t>
  </si>
  <si>
    <t>2012_11</t>
  </si>
  <si>
    <t>2012_12</t>
  </si>
  <si>
    <t>2013_1</t>
  </si>
  <si>
    <t>2013_2</t>
  </si>
  <si>
    <t>2013_3</t>
  </si>
  <si>
    <t>2013_4</t>
  </si>
  <si>
    <t>2013_5</t>
  </si>
  <si>
    <t>2013_6</t>
  </si>
  <si>
    <t>2013_7</t>
  </si>
  <si>
    <t>2013_8</t>
  </si>
  <si>
    <t>2013_9</t>
  </si>
  <si>
    <t>2013_10</t>
  </si>
  <si>
    <t>2013_12</t>
  </si>
  <si>
    <t>2013_11</t>
  </si>
  <si>
    <t>2014_1</t>
  </si>
  <si>
    <t>2014_2</t>
  </si>
  <si>
    <t>2014_3</t>
  </si>
  <si>
    <t>2014_4</t>
  </si>
  <si>
    <t>2014_5</t>
  </si>
  <si>
    <t>2014_6</t>
  </si>
  <si>
    <t>2014_7</t>
  </si>
  <si>
    <t>2014_8</t>
  </si>
  <si>
    <t>2014_9</t>
  </si>
  <si>
    <t>2014_10</t>
  </si>
  <si>
    <t>2014_11</t>
  </si>
  <si>
    <t>2014_12</t>
  </si>
  <si>
    <t>2015_1</t>
  </si>
  <si>
    <t>2015_2</t>
  </si>
  <si>
    <t>2015_3</t>
  </si>
  <si>
    <t>2015_4</t>
  </si>
  <si>
    <t>2015_5</t>
  </si>
  <si>
    <t>2015_6</t>
  </si>
  <si>
    <t>2015_7</t>
  </si>
  <si>
    <t>2015_8</t>
  </si>
  <si>
    <t>2015_9</t>
  </si>
  <si>
    <t>2015_10</t>
  </si>
  <si>
    <t>2015_11</t>
  </si>
  <si>
    <t>2015_12</t>
  </si>
  <si>
    <t>2016_1</t>
  </si>
  <si>
    <t>2016_2</t>
  </si>
  <si>
    <t>2016_3</t>
  </si>
  <si>
    <t>2016_4</t>
  </si>
  <si>
    <t>2016_5</t>
  </si>
  <si>
    <t>2016_6</t>
  </si>
  <si>
    <t>2016_7</t>
  </si>
  <si>
    <t>2016_8</t>
  </si>
  <si>
    <t>2016_9</t>
  </si>
  <si>
    <t>2016_10</t>
  </si>
  <si>
    <t>2016_11</t>
  </si>
  <si>
    <t>2016_12</t>
  </si>
  <si>
    <t>2017_1</t>
  </si>
  <si>
    <t>2017_2</t>
  </si>
  <si>
    <t>2017_3</t>
  </si>
  <si>
    <t>2017_4</t>
  </si>
  <si>
    <t>2017_5</t>
  </si>
  <si>
    <t>2017_6</t>
  </si>
  <si>
    <t>2017_7</t>
  </si>
  <si>
    <t>2017_8</t>
  </si>
  <si>
    <t>2017_9</t>
  </si>
  <si>
    <t>2017_10</t>
  </si>
  <si>
    <t>2017_11</t>
  </si>
  <si>
    <t>2017_12</t>
  </si>
  <si>
    <t>2018_1</t>
  </si>
  <si>
    <t>2018_2</t>
  </si>
  <si>
    <t>2018_3</t>
  </si>
  <si>
    <t>2018_4</t>
  </si>
  <si>
    <t>month</t>
  </si>
  <si>
    <t>Accident</t>
  </si>
  <si>
    <t>Indicator</t>
  </si>
  <si>
    <t>average</t>
  </si>
  <si>
    <t>crd1</t>
  </si>
  <si>
    <t>crd 2</t>
  </si>
  <si>
    <t>Ramp 2 on =ramp 1 off</t>
  </si>
  <si>
    <t>%</t>
  </si>
  <si>
    <t>Change %</t>
  </si>
  <si>
    <t>coef</t>
  </si>
  <si>
    <t>VE</t>
  </si>
  <si>
    <t>VE^b</t>
  </si>
  <si>
    <t>coef b</t>
  </si>
  <si>
    <t>sum</t>
  </si>
  <si>
    <t>freeway up</t>
  </si>
  <si>
    <t>freewayup</t>
  </si>
  <si>
    <t>crd2</t>
  </si>
  <si>
    <t xml:space="preserve">b </t>
  </si>
  <si>
    <t>……</t>
  </si>
  <si>
    <r>
      <t>3. 52</t>
    </r>
    <r>
      <rPr>
        <sz val="11"/>
        <color theme="1"/>
        <rFont val="Calibri"/>
        <family val="2"/>
        <scheme val="minor"/>
      </rPr>
      <t xml:space="preserve"> </t>
    </r>
  </si>
  <si>
    <t>Loop 82 (Aquarena Springs Drive) @ IH 35 CRASH TREND</t>
  </si>
  <si>
    <t>Month</t>
  </si>
  <si>
    <t>Accidents</t>
  </si>
  <si>
    <t>Ramp1 off</t>
  </si>
  <si>
    <t>Ramp 2 off</t>
  </si>
  <si>
    <t>Ramp 2 on</t>
  </si>
  <si>
    <t>freewaydown</t>
  </si>
  <si>
    <t xml:space="preserve">SH 80 (E Hopkins Street) @ IH 35 Loop 82 </t>
  </si>
  <si>
    <t>Ramp 1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</si>
</sst>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b/>
      <sz val="14"/>
      <color rgb="FF595959"/>
      <name val="Times New Roman"/>
      <family val="1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2" fillId="6" borderId="0" xfId="0" applyFont="1" applyFill="1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0" fillId="0" borderId="0" xfId="0" applyFill="1"/>
    <xf numFmtId="0" fontId="0" fillId="7" borderId="0" xfId="0" applyFill="1"/>
    <xf numFmtId="0" fontId="2" fillId="0" borderId="0" xfId="0" applyFont="1"/>
    <xf numFmtId="0" fontId="2" fillId="5" borderId="0" xfId="0" applyFont="1" applyFill="1"/>
    <xf numFmtId="0" fontId="7" fillId="0" borderId="0" xfId="0" applyFont="1"/>
    <xf numFmtId="0" fontId="0" fillId="4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Loop 82 (Aquarena Springs Drive) @ IH 35 CRASH TREND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1358612025969507"/>
          <c:y val="2.7777825069163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488044724122653E-2"/>
          <c:y val="0.1962824524611276"/>
          <c:w val="0.93415501184732463"/>
          <c:h val="0.68030685038477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'Intersection 1'!$B$2:$B$89</c:f>
              <c:strCache>
                <c:ptCount val="88"/>
                <c:pt idx="0">
                  <c:v>2011_1</c:v>
                </c:pt>
                <c:pt idx="1">
                  <c:v>2011_2</c:v>
                </c:pt>
                <c:pt idx="2">
                  <c:v>2011_3</c:v>
                </c:pt>
                <c:pt idx="3">
                  <c:v>2011_4</c:v>
                </c:pt>
                <c:pt idx="4">
                  <c:v>2011_5</c:v>
                </c:pt>
                <c:pt idx="5">
                  <c:v>2011_6</c:v>
                </c:pt>
                <c:pt idx="6">
                  <c:v>2011_7</c:v>
                </c:pt>
                <c:pt idx="7">
                  <c:v>2011_8</c:v>
                </c:pt>
                <c:pt idx="8">
                  <c:v>2011_9</c:v>
                </c:pt>
                <c:pt idx="9">
                  <c:v>2011_10</c:v>
                </c:pt>
                <c:pt idx="10">
                  <c:v>2011_11</c:v>
                </c:pt>
                <c:pt idx="11">
                  <c:v>2011_12</c:v>
                </c:pt>
                <c:pt idx="12">
                  <c:v>2012_1</c:v>
                </c:pt>
                <c:pt idx="13">
                  <c:v>2012_2</c:v>
                </c:pt>
                <c:pt idx="14">
                  <c:v>2012_3</c:v>
                </c:pt>
                <c:pt idx="15">
                  <c:v>2012_4</c:v>
                </c:pt>
                <c:pt idx="16">
                  <c:v>2012_5</c:v>
                </c:pt>
                <c:pt idx="17">
                  <c:v>2012_6</c:v>
                </c:pt>
                <c:pt idx="18">
                  <c:v>2012_7</c:v>
                </c:pt>
                <c:pt idx="19">
                  <c:v>2012_8</c:v>
                </c:pt>
                <c:pt idx="20">
                  <c:v>2012_9</c:v>
                </c:pt>
                <c:pt idx="21">
                  <c:v>2012_10</c:v>
                </c:pt>
                <c:pt idx="22">
                  <c:v>2012_11</c:v>
                </c:pt>
                <c:pt idx="23">
                  <c:v>2012_12</c:v>
                </c:pt>
                <c:pt idx="24">
                  <c:v>2013_1</c:v>
                </c:pt>
                <c:pt idx="25">
                  <c:v>2013_2</c:v>
                </c:pt>
                <c:pt idx="26">
                  <c:v>2013_3</c:v>
                </c:pt>
                <c:pt idx="27">
                  <c:v>2013_4</c:v>
                </c:pt>
                <c:pt idx="28">
                  <c:v>2013_5</c:v>
                </c:pt>
                <c:pt idx="29">
                  <c:v>2013_6</c:v>
                </c:pt>
                <c:pt idx="30">
                  <c:v>2013_7</c:v>
                </c:pt>
                <c:pt idx="31">
                  <c:v>2013_8</c:v>
                </c:pt>
                <c:pt idx="32">
                  <c:v>2013_9</c:v>
                </c:pt>
                <c:pt idx="33">
                  <c:v>2013_10</c:v>
                </c:pt>
                <c:pt idx="34">
                  <c:v>2013_11</c:v>
                </c:pt>
                <c:pt idx="35">
                  <c:v>2013_12</c:v>
                </c:pt>
                <c:pt idx="36">
                  <c:v>2014_1</c:v>
                </c:pt>
                <c:pt idx="37">
                  <c:v>2014_2</c:v>
                </c:pt>
                <c:pt idx="38">
                  <c:v>2014_3</c:v>
                </c:pt>
                <c:pt idx="39">
                  <c:v>2014_4</c:v>
                </c:pt>
                <c:pt idx="40">
                  <c:v>2014_5</c:v>
                </c:pt>
                <c:pt idx="41">
                  <c:v>2014_6</c:v>
                </c:pt>
                <c:pt idx="42">
                  <c:v>2014_7</c:v>
                </c:pt>
                <c:pt idx="43">
                  <c:v>2014_8</c:v>
                </c:pt>
                <c:pt idx="44">
                  <c:v>2014_9</c:v>
                </c:pt>
                <c:pt idx="45">
                  <c:v>2014_10</c:v>
                </c:pt>
                <c:pt idx="46">
                  <c:v>2014_11</c:v>
                </c:pt>
                <c:pt idx="47">
                  <c:v>2014_12</c:v>
                </c:pt>
                <c:pt idx="48">
                  <c:v>2015_1</c:v>
                </c:pt>
                <c:pt idx="49">
                  <c:v>2015_2</c:v>
                </c:pt>
                <c:pt idx="50">
                  <c:v>2015_3</c:v>
                </c:pt>
                <c:pt idx="51">
                  <c:v>2015_4</c:v>
                </c:pt>
                <c:pt idx="52">
                  <c:v>2015_5</c:v>
                </c:pt>
                <c:pt idx="53">
                  <c:v>2015_6</c:v>
                </c:pt>
                <c:pt idx="54">
                  <c:v>2015_7</c:v>
                </c:pt>
                <c:pt idx="55">
                  <c:v>2015_8</c:v>
                </c:pt>
                <c:pt idx="56">
                  <c:v>2015_9</c:v>
                </c:pt>
                <c:pt idx="57">
                  <c:v>2015_10</c:v>
                </c:pt>
                <c:pt idx="58">
                  <c:v>2015_11</c:v>
                </c:pt>
                <c:pt idx="59">
                  <c:v>2015_12</c:v>
                </c:pt>
                <c:pt idx="60">
                  <c:v>2016_1</c:v>
                </c:pt>
                <c:pt idx="61">
                  <c:v>2016_2</c:v>
                </c:pt>
                <c:pt idx="62">
                  <c:v>2016_3</c:v>
                </c:pt>
                <c:pt idx="63">
                  <c:v>2016_4</c:v>
                </c:pt>
                <c:pt idx="64">
                  <c:v>2016_5</c:v>
                </c:pt>
                <c:pt idx="65">
                  <c:v>2016_6</c:v>
                </c:pt>
                <c:pt idx="66">
                  <c:v>2016_7</c:v>
                </c:pt>
                <c:pt idx="67">
                  <c:v>2016_8</c:v>
                </c:pt>
                <c:pt idx="68">
                  <c:v>2016_9</c:v>
                </c:pt>
                <c:pt idx="69">
                  <c:v>2016_10</c:v>
                </c:pt>
                <c:pt idx="70">
                  <c:v>2016_11</c:v>
                </c:pt>
                <c:pt idx="71">
                  <c:v>2016_12</c:v>
                </c:pt>
                <c:pt idx="72">
                  <c:v>2017_1</c:v>
                </c:pt>
                <c:pt idx="73">
                  <c:v>2017_2</c:v>
                </c:pt>
                <c:pt idx="74">
                  <c:v>2017_3</c:v>
                </c:pt>
                <c:pt idx="75">
                  <c:v>2017_4</c:v>
                </c:pt>
                <c:pt idx="76">
                  <c:v>2017_5</c:v>
                </c:pt>
                <c:pt idx="77">
                  <c:v>2017_6</c:v>
                </c:pt>
                <c:pt idx="78">
                  <c:v>2017_7</c:v>
                </c:pt>
                <c:pt idx="79">
                  <c:v>2017_8</c:v>
                </c:pt>
                <c:pt idx="80">
                  <c:v>2017_9</c:v>
                </c:pt>
                <c:pt idx="81">
                  <c:v>2017_10</c:v>
                </c:pt>
                <c:pt idx="82">
                  <c:v>2017_11</c:v>
                </c:pt>
                <c:pt idx="83">
                  <c:v>2017_12</c:v>
                </c:pt>
                <c:pt idx="84">
                  <c:v>2018_1</c:v>
                </c:pt>
                <c:pt idx="85">
                  <c:v>2018_2</c:v>
                </c:pt>
                <c:pt idx="86">
                  <c:v>2018_3</c:v>
                </c:pt>
                <c:pt idx="87">
                  <c:v>2018_4</c:v>
                </c:pt>
              </c:strCache>
            </c:strRef>
          </c:cat>
          <c:val>
            <c:numRef>
              <c:f>'Intersection 1'!$C$2:$C$89</c:f>
              <c:numCache>
                <c:formatCode>General</c:formatCode>
                <c:ptCount val="88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>
                  <c:v>5</c:v>
                </c:pt>
                <c:pt idx="36">
                  <c:v>15</c:v>
                </c:pt>
                <c:pt idx="37">
                  <c:v>11</c:v>
                </c:pt>
                <c:pt idx="38">
                  <c:v>9</c:v>
                </c:pt>
                <c:pt idx="39">
                  <c:v>10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9</c:v>
                </c:pt>
                <c:pt idx="44">
                  <c:v>2</c:v>
                </c:pt>
                <c:pt idx="45">
                  <c:v>9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2</c:v>
                </c:pt>
                <c:pt idx="55">
                  <c:v>4</c:v>
                </c:pt>
                <c:pt idx="56">
                  <c:v>6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6</c:v>
                </c:pt>
                <c:pt idx="62">
                  <c:v>2</c:v>
                </c:pt>
                <c:pt idx="63">
                  <c:v>4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7</c:v>
                </c:pt>
                <c:pt idx="69">
                  <c:v>4</c:v>
                </c:pt>
                <c:pt idx="70">
                  <c:v>2</c:v>
                </c:pt>
                <c:pt idx="71">
                  <c:v>5</c:v>
                </c:pt>
                <c:pt idx="72">
                  <c:v>2</c:v>
                </c:pt>
                <c:pt idx="73">
                  <c:v>5</c:v>
                </c:pt>
                <c:pt idx="74">
                  <c:v>2</c:v>
                </c:pt>
                <c:pt idx="75">
                  <c:v>2</c:v>
                </c:pt>
                <c:pt idx="76">
                  <c:v>4</c:v>
                </c:pt>
                <c:pt idx="77">
                  <c:v>2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2</c:v>
                </c:pt>
                <c:pt idx="82">
                  <c:v>9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'Intersection 1'!$B$2:$B$89</c:f>
              <c:strCache>
                <c:ptCount val="88"/>
                <c:pt idx="0">
                  <c:v>2011_1</c:v>
                </c:pt>
                <c:pt idx="1">
                  <c:v>2011_2</c:v>
                </c:pt>
                <c:pt idx="2">
                  <c:v>2011_3</c:v>
                </c:pt>
                <c:pt idx="3">
                  <c:v>2011_4</c:v>
                </c:pt>
                <c:pt idx="4">
                  <c:v>2011_5</c:v>
                </c:pt>
                <c:pt idx="5">
                  <c:v>2011_6</c:v>
                </c:pt>
                <c:pt idx="6">
                  <c:v>2011_7</c:v>
                </c:pt>
                <c:pt idx="7">
                  <c:v>2011_8</c:v>
                </c:pt>
                <c:pt idx="8">
                  <c:v>2011_9</c:v>
                </c:pt>
                <c:pt idx="9">
                  <c:v>2011_10</c:v>
                </c:pt>
                <c:pt idx="10">
                  <c:v>2011_11</c:v>
                </c:pt>
                <c:pt idx="11">
                  <c:v>2011_12</c:v>
                </c:pt>
                <c:pt idx="12">
                  <c:v>2012_1</c:v>
                </c:pt>
                <c:pt idx="13">
                  <c:v>2012_2</c:v>
                </c:pt>
                <c:pt idx="14">
                  <c:v>2012_3</c:v>
                </c:pt>
                <c:pt idx="15">
                  <c:v>2012_4</c:v>
                </c:pt>
                <c:pt idx="16">
                  <c:v>2012_5</c:v>
                </c:pt>
                <c:pt idx="17">
                  <c:v>2012_6</c:v>
                </c:pt>
                <c:pt idx="18">
                  <c:v>2012_7</c:v>
                </c:pt>
                <c:pt idx="19">
                  <c:v>2012_8</c:v>
                </c:pt>
                <c:pt idx="20">
                  <c:v>2012_9</c:v>
                </c:pt>
                <c:pt idx="21">
                  <c:v>2012_10</c:v>
                </c:pt>
                <c:pt idx="22">
                  <c:v>2012_11</c:v>
                </c:pt>
                <c:pt idx="23">
                  <c:v>2012_12</c:v>
                </c:pt>
                <c:pt idx="24">
                  <c:v>2013_1</c:v>
                </c:pt>
                <c:pt idx="25">
                  <c:v>2013_2</c:v>
                </c:pt>
                <c:pt idx="26">
                  <c:v>2013_3</c:v>
                </c:pt>
                <c:pt idx="27">
                  <c:v>2013_4</c:v>
                </c:pt>
                <c:pt idx="28">
                  <c:v>2013_5</c:v>
                </c:pt>
                <c:pt idx="29">
                  <c:v>2013_6</c:v>
                </c:pt>
                <c:pt idx="30">
                  <c:v>2013_7</c:v>
                </c:pt>
                <c:pt idx="31">
                  <c:v>2013_8</c:v>
                </c:pt>
                <c:pt idx="32">
                  <c:v>2013_9</c:v>
                </c:pt>
                <c:pt idx="33">
                  <c:v>2013_10</c:v>
                </c:pt>
                <c:pt idx="34">
                  <c:v>2013_11</c:v>
                </c:pt>
                <c:pt idx="35">
                  <c:v>2013_12</c:v>
                </c:pt>
                <c:pt idx="36">
                  <c:v>2014_1</c:v>
                </c:pt>
                <c:pt idx="37">
                  <c:v>2014_2</c:v>
                </c:pt>
                <c:pt idx="38">
                  <c:v>2014_3</c:v>
                </c:pt>
                <c:pt idx="39">
                  <c:v>2014_4</c:v>
                </c:pt>
                <c:pt idx="40">
                  <c:v>2014_5</c:v>
                </c:pt>
                <c:pt idx="41">
                  <c:v>2014_6</c:v>
                </c:pt>
                <c:pt idx="42">
                  <c:v>2014_7</c:v>
                </c:pt>
                <c:pt idx="43">
                  <c:v>2014_8</c:v>
                </c:pt>
                <c:pt idx="44">
                  <c:v>2014_9</c:v>
                </c:pt>
                <c:pt idx="45">
                  <c:v>2014_10</c:v>
                </c:pt>
                <c:pt idx="46">
                  <c:v>2014_11</c:v>
                </c:pt>
                <c:pt idx="47">
                  <c:v>2014_12</c:v>
                </c:pt>
                <c:pt idx="48">
                  <c:v>2015_1</c:v>
                </c:pt>
                <c:pt idx="49">
                  <c:v>2015_2</c:v>
                </c:pt>
                <c:pt idx="50">
                  <c:v>2015_3</c:v>
                </c:pt>
                <c:pt idx="51">
                  <c:v>2015_4</c:v>
                </c:pt>
                <c:pt idx="52">
                  <c:v>2015_5</c:v>
                </c:pt>
                <c:pt idx="53">
                  <c:v>2015_6</c:v>
                </c:pt>
                <c:pt idx="54">
                  <c:v>2015_7</c:v>
                </c:pt>
                <c:pt idx="55">
                  <c:v>2015_8</c:v>
                </c:pt>
                <c:pt idx="56">
                  <c:v>2015_9</c:v>
                </c:pt>
                <c:pt idx="57">
                  <c:v>2015_10</c:v>
                </c:pt>
                <c:pt idx="58">
                  <c:v>2015_11</c:v>
                </c:pt>
                <c:pt idx="59">
                  <c:v>2015_12</c:v>
                </c:pt>
                <c:pt idx="60">
                  <c:v>2016_1</c:v>
                </c:pt>
                <c:pt idx="61">
                  <c:v>2016_2</c:v>
                </c:pt>
                <c:pt idx="62">
                  <c:v>2016_3</c:v>
                </c:pt>
                <c:pt idx="63">
                  <c:v>2016_4</c:v>
                </c:pt>
                <c:pt idx="64">
                  <c:v>2016_5</c:v>
                </c:pt>
                <c:pt idx="65">
                  <c:v>2016_6</c:v>
                </c:pt>
                <c:pt idx="66">
                  <c:v>2016_7</c:v>
                </c:pt>
                <c:pt idx="67">
                  <c:v>2016_8</c:v>
                </c:pt>
                <c:pt idx="68">
                  <c:v>2016_9</c:v>
                </c:pt>
                <c:pt idx="69">
                  <c:v>2016_10</c:v>
                </c:pt>
                <c:pt idx="70">
                  <c:v>2016_11</c:v>
                </c:pt>
                <c:pt idx="71">
                  <c:v>2016_12</c:v>
                </c:pt>
                <c:pt idx="72">
                  <c:v>2017_1</c:v>
                </c:pt>
                <c:pt idx="73">
                  <c:v>2017_2</c:v>
                </c:pt>
                <c:pt idx="74">
                  <c:v>2017_3</c:v>
                </c:pt>
                <c:pt idx="75">
                  <c:v>2017_4</c:v>
                </c:pt>
                <c:pt idx="76">
                  <c:v>2017_5</c:v>
                </c:pt>
                <c:pt idx="77">
                  <c:v>2017_6</c:v>
                </c:pt>
                <c:pt idx="78">
                  <c:v>2017_7</c:v>
                </c:pt>
                <c:pt idx="79">
                  <c:v>2017_8</c:v>
                </c:pt>
                <c:pt idx="80">
                  <c:v>2017_9</c:v>
                </c:pt>
                <c:pt idx="81">
                  <c:v>2017_10</c:v>
                </c:pt>
                <c:pt idx="82">
                  <c:v>2017_11</c:v>
                </c:pt>
                <c:pt idx="83">
                  <c:v>2017_12</c:v>
                </c:pt>
                <c:pt idx="84">
                  <c:v>2018_1</c:v>
                </c:pt>
                <c:pt idx="85">
                  <c:v>2018_2</c:v>
                </c:pt>
                <c:pt idx="86">
                  <c:v>2018_3</c:v>
                </c:pt>
                <c:pt idx="87">
                  <c:v>2018_4</c:v>
                </c:pt>
              </c:strCache>
            </c:strRef>
          </c:cat>
          <c:val>
            <c:numRef>
              <c:f>[1]AADT!$AE$14</c:f>
              <c:numCache>
                <c:formatCode>General</c:formatCode>
                <c:ptCount val="1"/>
                <c:pt idx="0">
                  <c:v>3.5264754337933066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2566800"/>
        <c:axId val="2092551568"/>
      </c:barChart>
      <c:catAx>
        <c:axId val="209256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/ Month</a:t>
                </a:r>
              </a:p>
            </c:rich>
          </c:tx>
          <c:layout>
            <c:manualLayout>
              <c:xMode val="edge"/>
              <c:yMode val="edge"/>
              <c:x val="0.4572993164414596"/>
              <c:y val="0.95472286369242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551568"/>
        <c:crosses val="autoZero"/>
        <c:auto val="1"/>
        <c:lblAlgn val="ctr"/>
        <c:lblOffset val="100"/>
        <c:noMultiLvlLbl val="0"/>
      </c:catAx>
      <c:valAx>
        <c:axId val="20925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Crash Number / 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56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effectLst/>
              </a:rPr>
              <a:t>SH 80 (E Hopkins Street) @ IH 35 </a:t>
            </a:r>
            <a:r>
              <a:rPr lang="en-US" sz="1800" b="1" i="0" baseline="0">
                <a:effectLst/>
              </a:rPr>
              <a:t>Loop 82 CRASH TREND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7002251937442728"/>
          <c:y val="1.3888890914098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914819079567714E-2"/>
          <c:y val="0.21106491849882159"/>
          <c:w val="0.93355040679086709"/>
          <c:h val="0.670971955522303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'Intersection 2'!$B$2:$B$89</c:f>
              <c:strCache>
                <c:ptCount val="88"/>
                <c:pt idx="0">
                  <c:v>2011_1</c:v>
                </c:pt>
                <c:pt idx="1">
                  <c:v>2011_2</c:v>
                </c:pt>
                <c:pt idx="2">
                  <c:v>2011_3</c:v>
                </c:pt>
                <c:pt idx="3">
                  <c:v>2011_4</c:v>
                </c:pt>
                <c:pt idx="4">
                  <c:v>2011_5</c:v>
                </c:pt>
                <c:pt idx="5">
                  <c:v>2011_6</c:v>
                </c:pt>
                <c:pt idx="6">
                  <c:v>2011_7</c:v>
                </c:pt>
                <c:pt idx="7">
                  <c:v>2011_8</c:v>
                </c:pt>
                <c:pt idx="8">
                  <c:v>2011_9</c:v>
                </c:pt>
                <c:pt idx="9">
                  <c:v>2011_10</c:v>
                </c:pt>
                <c:pt idx="10">
                  <c:v>2011_11</c:v>
                </c:pt>
                <c:pt idx="11">
                  <c:v>2011_12</c:v>
                </c:pt>
                <c:pt idx="12">
                  <c:v>2012_1</c:v>
                </c:pt>
                <c:pt idx="13">
                  <c:v>2012_2</c:v>
                </c:pt>
                <c:pt idx="14">
                  <c:v>2012_3</c:v>
                </c:pt>
                <c:pt idx="15">
                  <c:v>2012_4</c:v>
                </c:pt>
                <c:pt idx="16">
                  <c:v>2012_5</c:v>
                </c:pt>
                <c:pt idx="17">
                  <c:v>2012_6</c:v>
                </c:pt>
                <c:pt idx="18">
                  <c:v>2012_7</c:v>
                </c:pt>
                <c:pt idx="19">
                  <c:v>2012_8</c:v>
                </c:pt>
                <c:pt idx="20">
                  <c:v>2012_9</c:v>
                </c:pt>
                <c:pt idx="21">
                  <c:v>2012_10</c:v>
                </c:pt>
                <c:pt idx="22">
                  <c:v>2012_11</c:v>
                </c:pt>
                <c:pt idx="23">
                  <c:v>2012_12</c:v>
                </c:pt>
                <c:pt idx="24">
                  <c:v>2013_1</c:v>
                </c:pt>
                <c:pt idx="25">
                  <c:v>2013_2</c:v>
                </c:pt>
                <c:pt idx="26">
                  <c:v>2013_3</c:v>
                </c:pt>
                <c:pt idx="27">
                  <c:v>2013_4</c:v>
                </c:pt>
                <c:pt idx="28">
                  <c:v>2013_5</c:v>
                </c:pt>
                <c:pt idx="29">
                  <c:v>2013_6</c:v>
                </c:pt>
                <c:pt idx="30">
                  <c:v>2013_7</c:v>
                </c:pt>
                <c:pt idx="31">
                  <c:v>2013_8</c:v>
                </c:pt>
                <c:pt idx="32">
                  <c:v>2013_9</c:v>
                </c:pt>
                <c:pt idx="33">
                  <c:v>2013_10</c:v>
                </c:pt>
                <c:pt idx="34">
                  <c:v>2013_11</c:v>
                </c:pt>
                <c:pt idx="35">
                  <c:v>2013_12</c:v>
                </c:pt>
                <c:pt idx="36">
                  <c:v>2014_1</c:v>
                </c:pt>
                <c:pt idx="37">
                  <c:v>2014_2</c:v>
                </c:pt>
                <c:pt idx="38">
                  <c:v>2014_3</c:v>
                </c:pt>
                <c:pt idx="39">
                  <c:v>2014_4</c:v>
                </c:pt>
                <c:pt idx="40">
                  <c:v>2014_5</c:v>
                </c:pt>
                <c:pt idx="41">
                  <c:v>2014_6</c:v>
                </c:pt>
                <c:pt idx="42">
                  <c:v>2014_7</c:v>
                </c:pt>
                <c:pt idx="43">
                  <c:v>2014_8</c:v>
                </c:pt>
                <c:pt idx="44">
                  <c:v>2014_9</c:v>
                </c:pt>
                <c:pt idx="45">
                  <c:v>2014_10</c:v>
                </c:pt>
                <c:pt idx="46">
                  <c:v>2014_11</c:v>
                </c:pt>
                <c:pt idx="47">
                  <c:v>2014_12</c:v>
                </c:pt>
                <c:pt idx="48">
                  <c:v>2015_1</c:v>
                </c:pt>
                <c:pt idx="49">
                  <c:v>2015_2</c:v>
                </c:pt>
                <c:pt idx="50">
                  <c:v>2015_3</c:v>
                </c:pt>
                <c:pt idx="51">
                  <c:v>2015_4</c:v>
                </c:pt>
                <c:pt idx="52">
                  <c:v>2015_5</c:v>
                </c:pt>
                <c:pt idx="53">
                  <c:v>2015_6</c:v>
                </c:pt>
                <c:pt idx="54">
                  <c:v>2015_7</c:v>
                </c:pt>
                <c:pt idx="55">
                  <c:v>2015_8</c:v>
                </c:pt>
                <c:pt idx="56">
                  <c:v>2015_9</c:v>
                </c:pt>
                <c:pt idx="57">
                  <c:v>2015_10</c:v>
                </c:pt>
                <c:pt idx="58">
                  <c:v>2015_11</c:v>
                </c:pt>
                <c:pt idx="59">
                  <c:v>2015_12</c:v>
                </c:pt>
                <c:pt idx="60">
                  <c:v>2016_1</c:v>
                </c:pt>
                <c:pt idx="61">
                  <c:v>2016_2</c:v>
                </c:pt>
                <c:pt idx="62">
                  <c:v>2016_3</c:v>
                </c:pt>
                <c:pt idx="63">
                  <c:v>2016_4</c:v>
                </c:pt>
                <c:pt idx="64">
                  <c:v>2016_5</c:v>
                </c:pt>
                <c:pt idx="65">
                  <c:v>2016_6</c:v>
                </c:pt>
                <c:pt idx="66">
                  <c:v>2016_7</c:v>
                </c:pt>
                <c:pt idx="67">
                  <c:v>2016_8</c:v>
                </c:pt>
                <c:pt idx="68">
                  <c:v>2016_9</c:v>
                </c:pt>
                <c:pt idx="69">
                  <c:v>2016_10</c:v>
                </c:pt>
                <c:pt idx="70">
                  <c:v>2016_11</c:v>
                </c:pt>
                <c:pt idx="71">
                  <c:v>2016_12</c:v>
                </c:pt>
                <c:pt idx="72">
                  <c:v>2017_1</c:v>
                </c:pt>
                <c:pt idx="73">
                  <c:v>2017_2</c:v>
                </c:pt>
                <c:pt idx="74">
                  <c:v>2017_3</c:v>
                </c:pt>
                <c:pt idx="75">
                  <c:v>2017_4</c:v>
                </c:pt>
                <c:pt idx="76">
                  <c:v>2017_5</c:v>
                </c:pt>
                <c:pt idx="77">
                  <c:v>2017_6</c:v>
                </c:pt>
                <c:pt idx="78">
                  <c:v>2017_7</c:v>
                </c:pt>
                <c:pt idx="79">
                  <c:v>2017_8</c:v>
                </c:pt>
                <c:pt idx="80">
                  <c:v>2017_9</c:v>
                </c:pt>
                <c:pt idx="81">
                  <c:v>2017_10</c:v>
                </c:pt>
                <c:pt idx="82">
                  <c:v>2017_11</c:v>
                </c:pt>
                <c:pt idx="83">
                  <c:v>2017_12</c:v>
                </c:pt>
                <c:pt idx="84">
                  <c:v>2018_1</c:v>
                </c:pt>
                <c:pt idx="85">
                  <c:v>2018_2</c:v>
                </c:pt>
                <c:pt idx="86">
                  <c:v>2018_3</c:v>
                </c:pt>
                <c:pt idx="87">
                  <c:v>2018_4</c:v>
                </c:pt>
              </c:strCache>
            </c:strRef>
          </c:cat>
          <c:val>
            <c:numRef>
              <c:f>'Intersection 2'!$C$2:$C$89</c:f>
              <c:numCache>
                <c:formatCode>General</c:formatCode>
                <c:ptCount val="88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10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7</c:v>
                </c:pt>
                <c:pt idx="31">
                  <c:v>9</c:v>
                </c:pt>
                <c:pt idx="32">
                  <c:v>3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3</c:v>
                </c:pt>
                <c:pt idx="37">
                  <c:v>2</c:v>
                </c:pt>
                <c:pt idx="38">
                  <c:v>8</c:v>
                </c:pt>
                <c:pt idx="39">
                  <c:v>7</c:v>
                </c:pt>
                <c:pt idx="40">
                  <c:v>9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11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4</c:v>
                </c:pt>
                <c:pt idx="54">
                  <c:v>14</c:v>
                </c:pt>
                <c:pt idx="55">
                  <c:v>7</c:v>
                </c:pt>
                <c:pt idx="56">
                  <c:v>13</c:v>
                </c:pt>
                <c:pt idx="57">
                  <c:v>14</c:v>
                </c:pt>
                <c:pt idx="58">
                  <c:v>4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4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10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2</c:v>
                </c:pt>
                <c:pt idx="77">
                  <c:v>5</c:v>
                </c:pt>
                <c:pt idx="78">
                  <c:v>7</c:v>
                </c:pt>
                <c:pt idx="79">
                  <c:v>4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5</c:v>
                </c:pt>
                <c:pt idx="84">
                  <c:v>1</c:v>
                </c:pt>
                <c:pt idx="85">
                  <c:v>5</c:v>
                </c:pt>
                <c:pt idx="86">
                  <c:v>5</c:v>
                </c:pt>
                <c:pt idx="87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0589392"/>
        <c:axId val="116303488"/>
      </c:barChart>
      <c:catAx>
        <c:axId val="209058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Year/Month</a:t>
                </a:r>
              </a:p>
            </c:rich>
          </c:tx>
          <c:layout>
            <c:manualLayout>
              <c:xMode val="edge"/>
              <c:yMode val="edge"/>
              <c:x val="0.48366912715792182"/>
              <c:y val="0.94396980606040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03488"/>
        <c:crosses val="autoZero"/>
        <c:auto val="1"/>
        <c:lblAlgn val="ctr"/>
        <c:lblOffset val="100"/>
        <c:noMultiLvlLbl val="0"/>
      </c:catAx>
      <c:valAx>
        <c:axId val="11630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Crash</a:t>
                </a:r>
                <a:r>
                  <a:rPr lang="en-US" baseline="0"/>
                  <a:t> Number / Month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58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364315</xdr:colOff>
      <xdr:row>61</xdr:row>
      <xdr:rowOff>95251</xdr:rowOff>
    </xdr:from>
    <xdr:to>
      <xdr:col>28</xdr:col>
      <xdr:colOff>594504</xdr:colOff>
      <xdr:row>99</xdr:row>
      <xdr:rowOff>84139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75</xdr:row>
      <xdr:rowOff>161925</xdr:rowOff>
    </xdr:from>
    <xdr:to>
      <xdr:col>1</xdr:col>
      <xdr:colOff>142875</xdr:colOff>
      <xdr:row>94</xdr:row>
      <xdr:rowOff>152400</xdr:rowOff>
    </xdr:to>
    <xdr:cxnSp macro="">
      <xdr:nvCxnSpPr>
        <xdr:cNvPr id="3" name="Straight Connector 2"/>
        <xdr:cNvCxnSpPr/>
      </xdr:nvCxnSpPr>
      <xdr:spPr>
        <a:xfrm>
          <a:off x="781050" y="13735050"/>
          <a:ext cx="9525" cy="3429000"/>
        </a:xfrm>
        <a:prstGeom prst="line">
          <a:avLst/>
        </a:prstGeom>
        <a:ln>
          <a:solidFill>
            <a:schemeClr val="accent6">
              <a:lumMod val="40000"/>
              <a:lumOff val="6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270654</xdr:colOff>
      <xdr:row>76</xdr:row>
      <xdr:rowOff>123826</xdr:rowOff>
    </xdr:from>
    <xdr:to>
      <xdr:col>28</xdr:col>
      <xdr:colOff>365904</xdr:colOff>
      <xdr:row>76</xdr:row>
      <xdr:rowOff>142875</xdr:rowOff>
    </xdr:to>
    <xdr:cxnSp macro="">
      <xdr:nvCxnSpPr>
        <xdr:cNvPr id="4" name="Straight Arrow Connector 3"/>
        <xdr:cNvCxnSpPr/>
      </xdr:nvCxnSpPr>
      <xdr:spPr>
        <a:xfrm flipV="1">
          <a:off x="19349229" y="13877926"/>
          <a:ext cx="6572250" cy="1904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413529</xdr:colOff>
      <xdr:row>76</xdr:row>
      <xdr:rowOff>123265</xdr:rowOff>
    </xdr:from>
    <xdr:to>
      <xdr:col>17</xdr:col>
      <xdr:colOff>159156</xdr:colOff>
      <xdr:row>76</xdr:row>
      <xdr:rowOff>142876</xdr:rowOff>
    </xdr:to>
    <xdr:cxnSp macro="">
      <xdr:nvCxnSpPr>
        <xdr:cNvPr id="5" name="Straight Arrow Connector 4"/>
        <xdr:cNvCxnSpPr/>
      </xdr:nvCxnSpPr>
      <xdr:spPr>
        <a:xfrm flipV="1">
          <a:off x="13662804" y="13877365"/>
          <a:ext cx="4927227" cy="19611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80714</xdr:colOff>
      <xdr:row>78</xdr:row>
      <xdr:rowOff>134471</xdr:rowOff>
    </xdr:from>
    <xdr:to>
      <xdr:col>11</xdr:col>
      <xdr:colOff>304832</xdr:colOff>
      <xdr:row>94</xdr:row>
      <xdr:rowOff>145676</xdr:rowOff>
    </xdr:to>
    <xdr:sp macro="" textlink="">
      <xdr:nvSpPr>
        <xdr:cNvPr id="6" name="Rectangle 5"/>
        <xdr:cNvSpPr/>
      </xdr:nvSpPr>
      <xdr:spPr>
        <a:xfrm>
          <a:off x="13977689" y="14250521"/>
          <a:ext cx="871818" cy="290680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2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182688</xdr:colOff>
      <xdr:row>76</xdr:row>
      <xdr:rowOff>156883</xdr:rowOff>
    </xdr:from>
    <xdr:to>
      <xdr:col>18</xdr:col>
      <xdr:colOff>198376</xdr:colOff>
      <xdr:row>94</xdr:row>
      <xdr:rowOff>107577</xdr:rowOff>
    </xdr:to>
    <xdr:sp macro="" textlink="">
      <xdr:nvSpPr>
        <xdr:cNvPr id="7" name="Rectangle 6"/>
        <xdr:cNvSpPr/>
      </xdr:nvSpPr>
      <xdr:spPr>
        <a:xfrm>
          <a:off x="18613563" y="13910983"/>
          <a:ext cx="663388" cy="320824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0.05365</cdr:x>
      <cdr:y>0.19731</cdr:y>
    </cdr:from>
    <cdr:to>
      <cdr:x>0.42449</cdr:x>
      <cdr:y>0.19776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609303" y="1257613"/>
          <a:ext cx="4211936" cy="2862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0.48142</cdr:x>
      <cdr:y>0.19781</cdr:y>
    </cdr:from>
    <cdr:to>
      <cdr:x>0.9805</cdr:x>
      <cdr:y>0.19925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5467851" y="1260789"/>
          <a:ext cx="5668463" cy="9211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0.06255</cdr:x>
      <cdr:y>0.19731</cdr:y>
    </cdr:from>
    <cdr:to>
      <cdr:x>0.06339</cdr:x>
      <cdr:y>0.83408</cdr:y>
    </cdr:to>
    <cdr:cxnSp macro="">
      <cdr:nvCxnSpPr>
        <cdr:cNvPr id="20" name="Straight Connector 19"/>
        <cdr:cNvCxnSpPr/>
      </cdr:nvCxnSpPr>
      <cdr:spPr>
        <a:xfrm xmlns:a="http://schemas.openxmlformats.org/drawingml/2006/main">
          <a:off x="827492" y="1342115"/>
          <a:ext cx="11113" cy="43313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0.16513</cdr:x>
      <cdr:y>0.14848</cdr:y>
    </cdr:from>
    <cdr:to>
      <cdr:x>0.2456</cdr:x>
      <cdr:y>0.29198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1875523" y="946386"/>
          <a:ext cx="913952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Before Period</a:t>
          </a:r>
        </a:p>
      </cdr:txBody>
    </cdr:sp>
  </cdr:relSizeAnchor>
  <cdr:relSizeAnchor xmlns:cdr="http://schemas.openxmlformats.org/drawingml/2006/chartDrawing">
    <cdr:from>
      <cdr:x>0.71947</cdr:x>
      <cdr:y>0.14848</cdr:y>
    </cdr:from>
    <cdr:to>
      <cdr:x>0.79994</cdr:x>
      <cdr:y>0.29198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8175625" y="946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After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Period</a:t>
          </a:r>
        </a:p>
      </cdr:txBody>
    </cdr:sp>
  </cdr:relSizeAnchor>
  <cdr:relSizeAnchor xmlns:cdr="http://schemas.openxmlformats.org/drawingml/2006/chartDrawing">
    <cdr:from>
      <cdr:x>0.39844</cdr:x>
      <cdr:y>0.14848</cdr:y>
    </cdr:from>
    <cdr:to>
      <cdr:x>0.47891</cdr:x>
      <cdr:y>0.29198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525350" y="946386"/>
          <a:ext cx="913953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1">
              <a:latin typeface="Times New Roman" panose="02020603050405020304" pitchFamily="18" charset="0"/>
              <a:cs typeface="Times New Roman" panose="02020603050405020304" pitchFamily="18" charset="0"/>
            </a:rPr>
            <a:t>Construction</a:t>
          </a:r>
          <a:r>
            <a:rPr lang="en-US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900" i="1">
              <a:latin typeface="Times New Roman" panose="02020603050405020304" pitchFamily="18" charset="0"/>
              <a:cs typeface="Times New Roman" panose="02020603050405020304" pitchFamily="18" charset="0"/>
            </a:rPr>
            <a:t>Period</a:t>
          </a:r>
        </a:p>
      </cdr:txBody>
    </cdr:sp>
  </cdr:relSizeAnchor>
  <cdr:relSizeAnchor xmlns:cdr="http://schemas.openxmlformats.org/drawingml/2006/chartDrawing">
    <cdr:from>
      <cdr:x>0.98148</cdr:x>
      <cdr:y>0.19776</cdr:y>
    </cdr:from>
    <cdr:to>
      <cdr:x>0.98232</cdr:x>
      <cdr:y>0.83453</cdr:y>
    </cdr:to>
    <cdr:cxnSp macro="">
      <cdr:nvCxnSpPr>
        <cdr:cNvPr id="25" name="Straight Connector 24"/>
        <cdr:cNvCxnSpPr/>
      </cdr:nvCxnSpPr>
      <cdr:spPr>
        <a:xfrm xmlns:a="http://schemas.openxmlformats.org/drawingml/2006/main">
          <a:off x="11147425" y="1260475"/>
          <a:ext cx="9520" cy="40586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0.6407</cdr:x>
      <cdr:y>0.35742</cdr:y>
    </cdr:from>
    <cdr:to>
      <cdr:x>0.82013</cdr:x>
      <cdr:y>0.39535</cdr:y>
    </cdr:to>
    <cdr:sp macro="" textlink="">
      <cdr:nvSpPr>
        <cdr:cNvPr id="13" name="TextBox 8"/>
        <cdr:cNvSpPr txBox="1"/>
      </cdr:nvSpPr>
      <cdr:spPr>
        <a:xfrm xmlns:a="http://schemas.openxmlformats.org/drawingml/2006/main">
          <a:off x="7958933" y="2583365"/>
          <a:ext cx="2228913" cy="274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Crash Average: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3.</a:t>
          </a:r>
          <a:r>
            <a:rPr lang="en-US" altLang="zh-CN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52</a:t>
          </a:r>
        </a:p>
        <a:p xmlns:a="http://schemas.openxmlformats.org/drawingml/2006/main">
          <a:pPr algn="ctr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0.15282</cdr:x>
      <cdr:y>0.3592</cdr:y>
    </cdr:from>
    <cdr:to>
      <cdr:x>0.33224</cdr:x>
      <cdr:y>0.39403</cdr:y>
    </cdr:to>
    <cdr:sp macro="" textlink="">
      <cdr:nvSpPr>
        <cdr:cNvPr id="14" name="TextBox 8"/>
        <cdr:cNvSpPr txBox="1"/>
      </cdr:nvSpPr>
      <cdr:spPr>
        <a:xfrm xmlns:a="http://schemas.openxmlformats.org/drawingml/2006/main">
          <a:off x="1898403" y="2596246"/>
          <a:ext cx="2228789" cy="2517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Crash Average:</a:t>
          </a:r>
          <a:r>
            <a:rPr lang="en-US" sz="1100" b="1" baseline="0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 3.3</a:t>
          </a:r>
          <a:r>
            <a:rPr lang="en-US" altLang="zh-CN" sz="1100" b="1" baseline="0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8</a:t>
          </a:r>
          <a:endParaRPr lang="en-US" sz="1100" b="1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0.42496</cdr:x>
      <cdr:y>0.19767</cdr:y>
    </cdr:from>
    <cdr:to>
      <cdr:x>0.48039</cdr:x>
      <cdr:y>0.87673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240898" y="1428749"/>
          <a:ext cx="683559" cy="4908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accent2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0.13602</cdr:x>
      <cdr:y>0.47364</cdr:y>
    </cdr:from>
    <cdr:to>
      <cdr:x>0.23324</cdr:x>
      <cdr:y>0.54805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7428" y="3423397"/>
          <a:ext cx="1199030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Change Point Time Period - A</a:t>
          </a:r>
        </a:p>
      </cdr:txBody>
    </cdr:sp>
  </cdr:relSizeAnchor>
  <cdr:relSizeAnchor xmlns:cdr="http://schemas.openxmlformats.org/drawingml/2006/chartDrawing">
    <cdr:from>
      <cdr:x>0.47934</cdr:x>
      <cdr:y>0.40237</cdr:y>
    </cdr:from>
    <cdr:to>
      <cdr:x>0.57656</cdr:x>
      <cdr:y>0.47679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5911477" y="2908300"/>
          <a:ext cx="1199030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Change Point Time Period - B</a:t>
          </a:r>
        </a:p>
      </cdr:txBody>
    </cdr:sp>
  </cdr:relSizeAnchor>
  <cdr:relSizeAnchor xmlns:cdr="http://schemas.openxmlformats.org/drawingml/2006/chartDrawing">
    <cdr:from>
      <cdr:x>0.05365</cdr:x>
      <cdr:y>0.19731</cdr:y>
    </cdr:from>
    <cdr:to>
      <cdr:x>0.42449</cdr:x>
      <cdr:y>0.19776</cdr:y>
    </cdr:to>
    <cdr:cxnSp macro="">
      <cdr:nvCxnSpPr>
        <cdr:cNvPr id="26" name="Straight Connector 4"/>
        <cdr:cNvCxnSpPr/>
      </cdr:nvCxnSpPr>
      <cdr:spPr>
        <a:xfrm xmlns:a="http://schemas.openxmlformats.org/drawingml/2006/main">
          <a:off x="609303" y="1257613"/>
          <a:ext cx="4211936" cy="2862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0.48142</cdr:x>
      <cdr:y>0.19781</cdr:y>
    </cdr:from>
    <cdr:to>
      <cdr:x>0.9805</cdr:x>
      <cdr:y>0.19925</cdr:y>
    </cdr:to>
    <cdr:cxnSp macro="">
      <cdr:nvCxnSpPr>
        <cdr:cNvPr id="27" name="Straight Connector 10"/>
        <cdr:cNvCxnSpPr/>
      </cdr:nvCxnSpPr>
      <cdr:spPr>
        <a:xfrm xmlns:a="http://schemas.openxmlformats.org/drawingml/2006/main">
          <a:off x="5467851" y="1260789"/>
          <a:ext cx="5668463" cy="9211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0.06255</cdr:x>
      <cdr:y>0.19731</cdr:y>
    </cdr:from>
    <cdr:to>
      <cdr:x>0.06339</cdr:x>
      <cdr:y>0.83408</cdr:y>
    </cdr:to>
    <cdr:cxnSp macro="">
      <cdr:nvCxnSpPr>
        <cdr:cNvPr id="28" name="Straight Connector 19"/>
        <cdr:cNvCxnSpPr/>
      </cdr:nvCxnSpPr>
      <cdr:spPr>
        <a:xfrm xmlns:a="http://schemas.openxmlformats.org/drawingml/2006/main">
          <a:off x="827492" y="1342115"/>
          <a:ext cx="11113" cy="43313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0.16513</cdr:x>
      <cdr:y>0.14848</cdr:y>
    </cdr:from>
    <cdr:to>
      <cdr:x>0.2456</cdr:x>
      <cdr:y>0.29198</cdr:y>
    </cdr:to>
    <cdr:sp macro="" textlink="">
      <cdr:nvSpPr>
        <cdr:cNvPr id="29" name="TextBox 21"/>
        <cdr:cNvSpPr txBox="1"/>
      </cdr:nvSpPr>
      <cdr:spPr>
        <a:xfrm xmlns:a="http://schemas.openxmlformats.org/drawingml/2006/main">
          <a:off x="1875523" y="946386"/>
          <a:ext cx="913952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Before Period</a:t>
          </a:r>
        </a:p>
      </cdr:txBody>
    </cdr:sp>
  </cdr:relSizeAnchor>
  <cdr:relSizeAnchor xmlns:cdr="http://schemas.openxmlformats.org/drawingml/2006/chartDrawing">
    <cdr:from>
      <cdr:x>0.71947</cdr:x>
      <cdr:y>0.14848</cdr:y>
    </cdr:from>
    <cdr:to>
      <cdr:x>0.79994</cdr:x>
      <cdr:y>0.29198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8175625" y="946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After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Period</a:t>
          </a:r>
        </a:p>
      </cdr:txBody>
    </cdr:sp>
  </cdr:relSizeAnchor>
  <cdr:relSizeAnchor xmlns:cdr="http://schemas.openxmlformats.org/drawingml/2006/chartDrawing">
    <cdr:from>
      <cdr:x>0.39844</cdr:x>
      <cdr:y>0.14848</cdr:y>
    </cdr:from>
    <cdr:to>
      <cdr:x>0.47891</cdr:x>
      <cdr:y>0.29198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4525350" y="946386"/>
          <a:ext cx="913953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1">
              <a:latin typeface="Times New Roman" panose="02020603050405020304" pitchFamily="18" charset="0"/>
              <a:cs typeface="Times New Roman" panose="02020603050405020304" pitchFamily="18" charset="0"/>
            </a:rPr>
            <a:t>Construction</a:t>
          </a:r>
          <a:r>
            <a:rPr lang="en-US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900" i="1">
              <a:latin typeface="Times New Roman" panose="02020603050405020304" pitchFamily="18" charset="0"/>
              <a:cs typeface="Times New Roman" panose="02020603050405020304" pitchFamily="18" charset="0"/>
            </a:rPr>
            <a:t>Period</a:t>
          </a:r>
        </a:p>
      </cdr:txBody>
    </cdr:sp>
  </cdr:relSizeAnchor>
  <cdr:relSizeAnchor xmlns:cdr="http://schemas.openxmlformats.org/drawingml/2006/chartDrawing">
    <cdr:from>
      <cdr:x>0.98148</cdr:x>
      <cdr:y>0.19776</cdr:y>
    </cdr:from>
    <cdr:to>
      <cdr:x>0.98232</cdr:x>
      <cdr:y>0.83453</cdr:y>
    </cdr:to>
    <cdr:cxnSp macro="">
      <cdr:nvCxnSpPr>
        <cdr:cNvPr id="32" name="Straight Connector 24"/>
        <cdr:cNvCxnSpPr/>
      </cdr:nvCxnSpPr>
      <cdr:spPr>
        <a:xfrm xmlns:a="http://schemas.openxmlformats.org/drawingml/2006/main">
          <a:off x="11147425" y="1260475"/>
          <a:ext cx="9520" cy="40586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0.6407</cdr:x>
      <cdr:y>0.35742</cdr:y>
    </cdr:from>
    <cdr:to>
      <cdr:x>0.82013</cdr:x>
      <cdr:y>0.39535</cdr:y>
    </cdr:to>
    <cdr:sp macro="" textlink="">
      <cdr:nvSpPr>
        <cdr:cNvPr id="33" name="TextBox 8"/>
        <cdr:cNvSpPr txBox="1"/>
      </cdr:nvSpPr>
      <cdr:spPr>
        <a:xfrm xmlns:a="http://schemas.openxmlformats.org/drawingml/2006/main">
          <a:off x="7958933" y="2583365"/>
          <a:ext cx="2228913" cy="274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Crash Average: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3.</a:t>
          </a:r>
          <a:r>
            <a:rPr lang="en-US" altLang="zh-CN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52</a:t>
          </a:r>
        </a:p>
        <a:p xmlns:a="http://schemas.openxmlformats.org/drawingml/2006/main">
          <a:pPr algn="ctr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0.15282</cdr:x>
      <cdr:y>0.3592</cdr:y>
    </cdr:from>
    <cdr:to>
      <cdr:x>0.33224</cdr:x>
      <cdr:y>0.39403</cdr:y>
    </cdr:to>
    <cdr:sp macro="" textlink="">
      <cdr:nvSpPr>
        <cdr:cNvPr id="34" name="TextBox 8"/>
        <cdr:cNvSpPr txBox="1"/>
      </cdr:nvSpPr>
      <cdr:spPr>
        <a:xfrm xmlns:a="http://schemas.openxmlformats.org/drawingml/2006/main">
          <a:off x="1898403" y="2596246"/>
          <a:ext cx="2228789" cy="2517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Crash Average:</a:t>
          </a:r>
          <a:r>
            <a:rPr lang="en-US" sz="1100" b="1" baseline="0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 3.3</a:t>
          </a:r>
          <a:r>
            <a:rPr lang="en-US" altLang="zh-CN" sz="1100" b="1" baseline="0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9</a:t>
          </a:r>
          <a:endParaRPr lang="en-US" sz="1100" b="1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0.42496</cdr:x>
      <cdr:y>0.19767</cdr:y>
    </cdr:from>
    <cdr:to>
      <cdr:x>0.48039</cdr:x>
      <cdr:y>0.87673</cdr:y>
    </cdr:to>
    <cdr:sp macro="" textlink="">
      <cdr:nvSpPr>
        <cdr:cNvPr id="35" name="Rectangle 1"/>
        <cdr:cNvSpPr/>
      </cdr:nvSpPr>
      <cdr:spPr>
        <a:xfrm xmlns:a="http://schemas.openxmlformats.org/drawingml/2006/main">
          <a:off x="5240898" y="1428749"/>
          <a:ext cx="683559" cy="4908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accent2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0.13602</cdr:x>
      <cdr:y>0.47364</cdr:y>
    </cdr:from>
    <cdr:to>
      <cdr:x>0.23324</cdr:x>
      <cdr:y>0.54805</cdr:y>
    </cdr:to>
    <cdr:sp macro="" textlink="">
      <cdr:nvSpPr>
        <cdr:cNvPr id="36" name="TextBox 6"/>
        <cdr:cNvSpPr txBox="1"/>
      </cdr:nvSpPr>
      <cdr:spPr>
        <a:xfrm xmlns:a="http://schemas.openxmlformats.org/drawingml/2006/main">
          <a:off x="1677428" y="3423397"/>
          <a:ext cx="1199030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Change Point Time Period - A</a:t>
          </a:r>
        </a:p>
      </cdr:txBody>
    </cdr:sp>
  </cdr:relSizeAnchor>
  <cdr:relSizeAnchor xmlns:cdr="http://schemas.openxmlformats.org/drawingml/2006/chartDrawing">
    <cdr:from>
      <cdr:x>0.47934</cdr:x>
      <cdr:y>0.40237</cdr:y>
    </cdr:from>
    <cdr:to>
      <cdr:x>0.57656</cdr:x>
      <cdr:y>0.47679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5911477" y="2908300"/>
          <a:ext cx="1199030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Change Point Time Period - 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122465</xdr:colOff>
      <xdr:row>27</xdr:row>
      <xdr:rowOff>162790</xdr:rowOff>
    </xdr:from>
    <xdr:to>
      <xdr:col>34</xdr:col>
      <xdr:colOff>146338</xdr:colOff>
      <xdr:row>75</xdr:row>
      <xdr:rowOff>54429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221264</xdr:colOff>
      <xdr:row>40</xdr:row>
      <xdr:rowOff>54429</xdr:rowOff>
    </xdr:from>
    <xdr:to>
      <xdr:col>22</xdr:col>
      <xdr:colOff>54429</xdr:colOff>
      <xdr:row>40</xdr:row>
      <xdr:rowOff>58570</xdr:rowOff>
    </xdr:to>
    <xdr:cxnSp macro="">
      <xdr:nvCxnSpPr>
        <xdr:cNvPr id="3" name="Straight Arrow Connector 2"/>
        <xdr:cNvCxnSpPr/>
      </xdr:nvCxnSpPr>
      <xdr:spPr>
        <a:xfrm flipH="1">
          <a:off x="8565164" y="7293429"/>
          <a:ext cx="6310165" cy="4141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258536</xdr:colOff>
      <xdr:row>40</xdr:row>
      <xdr:rowOff>54428</xdr:rowOff>
    </xdr:from>
    <xdr:to>
      <xdr:col>33</xdr:col>
      <xdr:colOff>588420</xdr:colOff>
      <xdr:row>40</xdr:row>
      <xdr:rowOff>61883</xdr:rowOff>
    </xdr:to>
    <xdr:cxnSp macro="">
      <xdr:nvCxnSpPr>
        <xdr:cNvPr id="4" name="Straight Arrow Connector 3"/>
        <xdr:cNvCxnSpPr/>
      </xdr:nvCxnSpPr>
      <xdr:spPr>
        <a:xfrm flipH="1" flipV="1">
          <a:off x="15727136" y="7293428"/>
          <a:ext cx="6806884" cy="745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38</xdr:row>
      <xdr:rowOff>149678</xdr:rowOff>
    </xdr:from>
    <xdr:to>
      <xdr:col>18</xdr:col>
      <xdr:colOff>314149</xdr:colOff>
      <xdr:row>39</xdr:row>
      <xdr:rowOff>188133</xdr:rowOff>
    </xdr:to>
    <xdr:sp macro="" textlink="">
      <xdr:nvSpPr>
        <xdr:cNvPr id="5" name="TextBox 4"/>
        <xdr:cNvSpPr txBox="1"/>
      </xdr:nvSpPr>
      <xdr:spPr>
        <a:xfrm>
          <a:off x="10382250" y="7026728"/>
          <a:ext cx="2161999" cy="209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Average Crash Number: 5.43</a:t>
          </a:r>
        </a:p>
      </xdr:txBody>
    </xdr:sp>
    <xdr:clientData/>
  </xdr:twoCellAnchor>
  <xdr:twoCellAnchor>
    <xdr:from>
      <xdr:col>27</xdr:col>
      <xdr:colOff>231323</xdr:colOff>
      <xdr:row>38</xdr:row>
      <xdr:rowOff>95250</xdr:rowOff>
    </xdr:from>
    <xdr:to>
      <xdr:col>30</xdr:col>
      <xdr:colOff>394608</xdr:colOff>
      <xdr:row>39</xdr:row>
      <xdr:rowOff>170149</xdr:rowOff>
    </xdr:to>
    <xdr:sp macro="" textlink="">
      <xdr:nvSpPr>
        <xdr:cNvPr id="6" name="TextBox 5"/>
        <xdr:cNvSpPr txBox="1"/>
      </xdr:nvSpPr>
      <xdr:spPr>
        <a:xfrm>
          <a:off x="18290723" y="6972300"/>
          <a:ext cx="2106385" cy="255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Average Crash Number: 6.20</a:t>
          </a:r>
        </a:p>
      </xdr:txBody>
    </xdr:sp>
    <xdr:clientData/>
  </xdr:twoCellAnchor>
  <xdr:twoCellAnchor>
    <xdr:from>
      <xdr:col>22</xdr:col>
      <xdr:colOff>54428</xdr:colOff>
      <xdr:row>37</xdr:row>
      <xdr:rowOff>163286</xdr:rowOff>
    </xdr:from>
    <xdr:to>
      <xdr:col>23</xdr:col>
      <xdr:colOff>272141</xdr:colOff>
      <xdr:row>69</xdr:row>
      <xdr:rowOff>122464</xdr:rowOff>
    </xdr:to>
    <xdr:sp macro="" textlink="">
      <xdr:nvSpPr>
        <xdr:cNvPr id="7" name="Rectangle 6"/>
        <xdr:cNvSpPr/>
      </xdr:nvSpPr>
      <xdr:spPr>
        <a:xfrm>
          <a:off x="14875328" y="6859361"/>
          <a:ext cx="865413" cy="5750378"/>
        </a:xfrm>
        <a:prstGeom prst="rect">
          <a:avLst/>
        </a:prstGeom>
        <a:noFill/>
        <a:ln w="38100">
          <a:solidFill>
            <a:schemeClr val="accent2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0.05156</cdr:x>
      <cdr:y>0.20972</cdr:y>
    </cdr:from>
    <cdr:to>
      <cdr:x>0.47168</cdr:x>
      <cdr:y>0.21111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81025" y="1438275"/>
          <a:ext cx="4733925" cy="9525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0.53423</cdr:x>
      <cdr:y>0.21111</cdr:y>
    </cdr:from>
    <cdr:to>
      <cdr:x>0.98478</cdr:x>
      <cdr:y>0.21111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6019800" y="1447800"/>
          <a:ext cx="5076825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0.05072</cdr:x>
      <cdr:y>0.20972</cdr:y>
    </cdr:from>
    <cdr:to>
      <cdr:x>0.05072</cdr:x>
      <cdr:y>0.88472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571500" y="1438275"/>
          <a:ext cx="0" cy="4629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0.17611</cdr:x>
      <cdr:y>0.1588</cdr:y>
    </cdr:from>
    <cdr:to>
      <cdr:x>0.25722</cdr:x>
      <cdr:y>0.29216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984375" y="1089025"/>
          <a:ext cx="913952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Before Period</a:t>
          </a:r>
        </a:p>
      </cdr:txBody>
    </cdr:sp>
  </cdr:relSizeAnchor>
  <cdr:relSizeAnchor xmlns:cdr="http://schemas.openxmlformats.org/drawingml/2006/chartDrawing">
    <cdr:from>
      <cdr:x>0.73233</cdr:x>
      <cdr:y>0.1588</cdr:y>
    </cdr:from>
    <cdr:to>
      <cdr:x>0.81344</cdr:x>
      <cdr:y>0.29216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8251905" y="1089025"/>
          <a:ext cx="913953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After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Period</a:t>
          </a:r>
        </a:p>
      </cdr:txBody>
    </cdr:sp>
  </cdr:relSizeAnchor>
  <cdr:relSizeAnchor xmlns:cdr="http://schemas.openxmlformats.org/drawingml/2006/chartDrawing">
    <cdr:from>
      <cdr:x>0.45438</cdr:x>
      <cdr:y>0.16574</cdr:y>
    </cdr:from>
    <cdr:to>
      <cdr:x>0.53549</cdr:x>
      <cdr:y>0.29911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5119977" y="1136650"/>
          <a:ext cx="913953" cy="9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1">
              <a:latin typeface="Times New Roman" panose="02020603050405020304" pitchFamily="18" charset="0"/>
              <a:cs typeface="Times New Roman" panose="02020603050405020304" pitchFamily="18" charset="0"/>
            </a:rPr>
            <a:t>Construction</a:t>
          </a:r>
          <a:r>
            <a:rPr lang="en-US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900" i="1">
              <a:latin typeface="Times New Roman" panose="02020603050405020304" pitchFamily="18" charset="0"/>
              <a:cs typeface="Times New Roman" panose="02020603050405020304" pitchFamily="18" charset="0"/>
            </a:rPr>
            <a:t>Period</a:t>
          </a:r>
        </a:p>
      </cdr:txBody>
    </cdr:sp>
  </cdr:relSizeAnchor>
  <cdr:relSizeAnchor xmlns:cdr="http://schemas.openxmlformats.org/drawingml/2006/chartDrawing">
    <cdr:from>
      <cdr:x>0.58329</cdr:x>
      <cdr:y>0.26811</cdr:y>
    </cdr:from>
    <cdr:to>
      <cdr:x>0.67422</cdr:x>
      <cdr:y>0.88031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8228693" y="2422567"/>
          <a:ext cx="1282700" cy="5531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2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0.67879</cdr:x>
      <cdr:y>0.27519</cdr:y>
    </cdr:from>
    <cdr:to>
      <cdr:x>0.76378</cdr:x>
      <cdr:y>0.32835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9575801" y="2486479"/>
          <a:ext cx="1199030" cy="480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Change Point Time Period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76</xdr:row>
      <xdr:rowOff>161925</xdr:rowOff>
    </xdr:from>
    <xdr:to>
      <xdr:col>0</xdr:col>
      <xdr:colOff>142875</xdr:colOff>
      <xdr:row>95</xdr:row>
      <xdr:rowOff>152400</xdr:rowOff>
    </xdr:to>
    <xdr:cxnSp macro="">
      <xdr:nvCxnSpPr>
        <xdr:cNvPr id="2" name="Straight Connector 1"/>
        <xdr:cNvCxnSpPr/>
      </xdr:nvCxnSpPr>
      <xdr:spPr>
        <a:xfrm>
          <a:off x="781050" y="13735050"/>
          <a:ext cx="9525" cy="3429000"/>
        </a:xfrm>
        <a:prstGeom prst="line">
          <a:avLst/>
        </a:prstGeom>
        <a:ln>
          <a:solidFill>
            <a:schemeClr val="accent6">
              <a:lumMod val="40000"/>
              <a:lumOff val="6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933451</xdr:colOff>
      <xdr:row>13</xdr:row>
      <xdr:rowOff>116385</xdr:rowOff>
    </xdr:from>
    <xdr:to>
      <xdr:col>17</xdr:col>
      <xdr:colOff>402805</xdr:colOff>
      <xdr:row>47</xdr:row>
      <xdr:rowOff>70425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1" y="2288085"/>
          <a:ext cx="12113792" cy="6107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1500187</xdr:colOff>
      <xdr:row>22</xdr:row>
      <xdr:rowOff>80010</xdr:rowOff>
    </xdr:from>
    <xdr:to>
      <xdr:col>15</xdr:col>
      <xdr:colOff>112292</xdr:colOff>
      <xdr:row>43</xdr:row>
      <xdr:rowOff>22799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187" y="4061460"/>
          <a:ext cx="11523243" cy="37432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Aquarena%20Springs%20Dr%20at%20IH%2035_2020_Qu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AADT"/>
      <sheetName val="AADT (2)"/>
    </sheetNames>
    <sheetDataSet>
      <sheetData sheetId="0"/>
      <sheetData sheetId="1"/>
      <sheetData sheetId="2">
        <row r="14">
          <cell r="AE14">
            <v>3.5264754337933066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abSelected="1" zoomScale="72" zoomScaleNormal="72" workbookViewId="0">
      <selection activeCell="D33" sqref="D33"/>
    </sheetView>
  </sheetViews>
  <sheetFormatPr defaultRowHeight="14.25" x14ac:dyDescent="0.45"/>
  <cols>
    <col min="4" max="4" width="39.19921875" customWidth="1"/>
    <col min="5" max="5" width="33.59765625" customWidth="1"/>
    <col min="6" max="6" width="31.9296875" customWidth="1"/>
  </cols>
  <sheetData>
    <row r="1" spans="2:6" ht="17.25" x14ac:dyDescent="0.45">
      <c r="B1" t="s">
        <v>88</v>
      </c>
      <c r="C1" s="3" t="s">
        <v>89</v>
      </c>
      <c r="E1" s="12" t="s">
        <v>108</v>
      </c>
    </row>
    <row r="2" spans="2:6" x14ac:dyDescent="0.45">
      <c r="B2" t="s">
        <v>0</v>
      </c>
      <c r="C2">
        <v>2</v>
      </c>
      <c r="F2" s="10"/>
    </row>
    <row r="3" spans="2:6" x14ac:dyDescent="0.45">
      <c r="B3" t="s">
        <v>1</v>
      </c>
      <c r="C3">
        <v>1</v>
      </c>
    </row>
    <row r="4" spans="2:6" x14ac:dyDescent="0.45">
      <c r="B4" t="s">
        <v>2</v>
      </c>
      <c r="C4">
        <v>5</v>
      </c>
    </row>
    <row r="5" spans="2:6" x14ac:dyDescent="0.45">
      <c r="B5" t="s">
        <v>3</v>
      </c>
      <c r="C5">
        <v>9</v>
      </c>
    </row>
    <row r="6" spans="2:6" x14ac:dyDescent="0.45">
      <c r="B6" t="s">
        <v>4</v>
      </c>
      <c r="C6">
        <v>4</v>
      </c>
    </row>
    <row r="7" spans="2:6" x14ac:dyDescent="0.45">
      <c r="B7" t="s">
        <v>5</v>
      </c>
      <c r="C7">
        <v>6</v>
      </c>
    </row>
    <row r="8" spans="2:6" x14ac:dyDescent="0.45">
      <c r="B8" t="s">
        <v>6</v>
      </c>
      <c r="C8">
        <v>3</v>
      </c>
    </row>
    <row r="9" spans="2:6" x14ac:dyDescent="0.45">
      <c r="B9" t="s">
        <v>7</v>
      </c>
      <c r="C9">
        <v>6</v>
      </c>
    </row>
    <row r="10" spans="2:6" x14ac:dyDescent="0.45">
      <c r="B10" t="s">
        <v>8</v>
      </c>
      <c r="C10">
        <v>3</v>
      </c>
    </row>
    <row r="11" spans="2:6" x14ac:dyDescent="0.45">
      <c r="B11" t="s">
        <v>9</v>
      </c>
      <c r="C11">
        <v>3</v>
      </c>
    </row>
    <row r="12" spans="2:6" x14ac:dyDescent="0.45">
      <c r="B12" t="s">
        <v>10</v>
      </c>
      <c r="C12">
        <v>3</v>
      </c>
    </row>
    <row r="13" spans="2:6" x14ac:dyDescent="0.45">
      <c r="B13" t="s">
        <v>11</v>
      </c>
      <c r="C13">
        <v>2</v>
      </c>
    </row>
    <row r="14" spans="2:6" x14ac:dyDescent="0.45">
      <c r="B14" t="s">
        <v>12</v>
      </c>
      <c r="C14">
        <v>5</v>
      </c>
    </row>
    <row r="15" spans="2:6" x14ac:dyDescent="0.45">
      <c r="B15" t="s">
        <v>13</v>
      </c>
      <c r="C15">
        <v>6</v>
      </c>
    </row>
    <row r="16" spans="2:6" x14ac:dyDescent="0.45">
      <c r="B16" t="s">
        <v>14</v>
      </c>
      <c r="C16">
        <v>3</v>
      </c>
    </row>
    <row r="17" spans="2:9" x14ac:dyDescent="0.45">
      <c r="B17" t="s">
        <v>15</v>
      </c>
      <c r="C17">
        <v>5</v>
      </c>
    </row>
    <row r="18" spans="2:9" x14ac:dyDescent="0.45">
      <c r="B18" t="s">
        <v>16</v>
      </c>
      <c r="C18">
        <v>2</v>
      </c>
    </row>
    <row r="19" spans="2:9" x14ac:dyDescent="0.45">
      <c r="B19" t="s">
        <v>17</v>
      </c>
      <c r="C19">
        <v>1</v>
      </c>
      <c r="I19">
        <v>13</v>
      </c>
    </row>
    <row r="20" spans="2:9" x14ac:dyDescent="0.45">
      <c r="B20" t="s">
        <v>18</v>
      </c>
      <c r="C20">
        <v>0</v>
      </c>
    </row>
    <row r="21" spans="2:9" x14ac:dyDescent="0.45">
      <c r="B21" t="s">
        <v>19</v>
      </c>
      <c r="C21">
        <v>5</v>
      </c>
    </row>
    <row r="22" spans="2:9" x14ac:dyDescent="0.45">
      <c r="B22" t="s">
        <v>20</v>
      </c>
      <c r="C22">
        <v>2</v>
      </c>
    </row>
    <row r="23" spans="2:9" x14ac:dyDescent="0.45">
      <c r="B23" t="s">
        <v>21</v>
      </c>
      <c r="C23">
        <v>2</v>
      </c>
    </row>
    <row r="24" spans="2:9" x14ac:dyDescent="0.45">
      <c r="B24" t="s">
        <v>22</v>
      </c>
      <c r="C24">
        <v>5</v>
      </c>
    </row>
    <row r="25" spans="2:9" x14ac:dyDescent="0.45">
      <c r="B25" t="s">
        <v>23</v>
      </c>
      <c r="C25">
        <v>3</v>
      </c>
    </row>
    <row r="26" spans="2:9" x14ac:dyDescent="0.45">
      <c r="B26" t="s">
        <v>24</v>
      </c>
      <c r="C26">
        <v>1</v>
      </c>
    </row>
    <row r="27" spans="2:9" x14ac:dyDescent="0.45">
      <c r="B27" t="s">
        <v>25</v>
      </c>
      <c r="C27">
        <v>4</v>
      </c>
    </row>
    <row r="28" spans="2:9" x14ac:dyDescent="0.45">
      <c r="B28" t="s">
        <v>26</v>
      </c>
      <c r="C28">
        <v>0</v>
      </c>
    </row>
    <row r="29" spans="2:9" x14ac:dyDescent="0.45">
      <c r="B29" t="s">
        <v>27</v>
      </c>
      <c r="C29">
        <v>3</v>
      </c>
    </row>
    <row r="30" spans="2:9" x14ac:dyDescent="0.45">
      <c r="B30" t="s">
        <v>28</v>
      </c>
      <c r="C30">
        <v>3</v>
      </c>
    </row>
    <row r="31" spans="2:9" x14ac:dyDescent="0.45">
      <c r="B31" t="s">
        <v>29</v>
      </c>
      <c r="C31">
        <v>1</v>
      </c>
    </row>
    <row r="32" spans="2:9" x14ac:dyDescent="0.45">
      <c r="B32" t="s">
        <v>30</v>
      </c>
      <c r="C32">
        <v>2</v>
      </c>
    </row>
    <row r="33" spans="2:3" x14ac:dyDescent="0.45">
      <c r="B33" t="s">
        <v>31</v>
      </c>
      <c r="C33">
        <v>5</v>
      </c>
    </row>
    <row r="34" spans="2:3" x14ac:dyDescent="0.45">
      <c r="B34" t="s">
        <v>32</v>
      </c>
      <c r="C34">
        <v>3</v>
      </c>
    </row>
    <row r="35" spans="2:3" x14ac:dyDescent="0.45">
      <c r="B35" t="s">
        <v>33</v>
      </c>
      <c r="C35">
        <v>6</v>
      </c>
    </row>
    <row r="36" spans="2:3" x14ac:dyDescent="0.45">
      <c r="B36" t="s">
        <v>35</v>
      </c>
      <c r="C36">
        <v>3</v>
      </c>
    </row>
    <row r="37" spans="2:3" x14ac:dyDescent="0.45">
      <c r="B37" t="s">
        <v>34</v>
      </c>
      <c r="C37">
        <v>5</v>
      </c>
    </row>
    <row r="38" spans="2:3" x14ac:dyDescent="0.45">
      <c r="B38" s="2" t="s">
        <v>36</v>
      </c>
      <c r="C38" s="2">
        <v>15</v>
      </c>
    </row>
    <row r="39" spans="2:3" x14ac:dyDescent="0.45">
      <c r="B39" s="2" t="s">
        <v>37</v>
      </c>
      <c r="C39" s="2">
        <v>11</v>
      </c>
    </row>
    <row r="40" spans="2:3" x14ac:dyDescent="0.45">
      <c r="B40" s="2" t="s">
        <v>38</v>
      </c>
      <c r="C40" s="2">
        <v>9</v>
      </c>
    </row>
    <row r="41" spans="2:3" x14ac:dyDescent="0.45">
      <c r="B41" s="2" t="s">
        <v>39</v>
      </c>
      <c r="C41" s="2">
        <v>10</v>
      </c>
    </row>
    <row r="42" spans="2:3" x14ac:dyDescent="0.45">
      <c r="B42" s="1" t="s">
        <v>40</v>
      </c>
      <c r="C42" s="1">
        <v>3</v>
      </c>
    </row>
    <row r="43" spans="2:3" x14ac:dyDescent="0.45">
      <c r="B43" s="1" t="s">
        <v>41</v>
      </c>
      <c r="C43" s="1">
        <v>2</v>
      </c>
    </row>
    <row r="44" spans="2:3" x14ac:dyDescent="0.45">
      <c r="B44" s="1" t="s">
        <v>42</v>
      </c>
      <c r="C44" s="1">
        <v>2</v>
      </c>
    </row>
    <row r="45" spans="2:3" x14ac:dyDescent="0.45">
      <c r="B45" s="1" t="s">
        <v>43</v>
      </c>
      <c r="C45" s="1">
        <v>9</v>
      </c>
    </row>
    <row r="46" spans="2:3" x14ac:dyDescent="0.45">
      <c r="B46" s="1" t="s">
        <v>44</v>
      </c>
      <c r="C46" s="1">
        <v>2</v>
      </c>
    </row>
    <row r="47" spans="2:3" x14ac:dyDescent="0.45">
      <c r="B47" s="1" t="s">
        <v>45</v>
      </c>
      <c r="C47" s="1">
        <v>9</v>
      </c>
    </row>
    <row r="48" spans="2:3" x14ac:dyDescent="0.45">
      <c r="B48" s="1" t="s">
        <v>46</v>
      </c>
      <c r="C48" s="1">
        <v>2</v>
      </c>
    </row>
    <row r="49" spans="2:3" x14ac:dyDescent="0.45">
      <c r="B49" s="1" t="s">
        <v>47</v>
      </c>
      <c r="C49" s="1">
        <v>0</v>
      </c>
    </row>
    <row r="50" spans="2:3" x14ac:dyDescent="0.45">
      <c r="B50" s="1" t="s">
        <v>48</v>
      </c>
      <c r="C50" s="1">
        <v>2</v>
      </c>
    </row>
    <row r="51" spans="2:3" x14ac:dyDescent="0.45">
      <c r="B51" s="1" t="s">
        <v>49</v>
      </c>
      <c r="C51" s="1">
        <v>3</v>
      </c>
    </row>
    <row r="52" spans="2:3" x14ac:dyDescent="0.45">
      <c r="B52" s="1" t="s">
        <v>50</v>
      </c>
      <c r="C52" s="1">
        <v>3</v>
      </c>
    </row>
    <row r="53" spans="2:3" x14ac:dyDescent="0.45">
      <c r="B53" s="1" t="s">
        <v>51</v>
      </c>
      <c r="C53" s="1">
        <v>5</v>
      </c>
    </row>
    <row r="54" spans="2:3" x14ac:dyDescent="0.45">
      <c r="B54" s="1" t="s">
        <v>52</v>
      </c>
      <c r="C54" s="1">
        <v>5</v>
      </c>
    </row>
    <row r="55" spans="2:3" x14ac:dyDescent="0.45">
      <c r="B55" s="1" t="s">
        <v>53</v>
      </c>
      <c r="C55" s="1">
        <v>2</v>
      </c>
    </row>
    <row r="56" spans="2:3" x14ac:dyDescent="0.45">
      <c r="B56" s="1" t="s">
        <v>54</v>
      </c>
      <c r="C56" s="1">
        <v>2</v>
      </c>
    </row>
    <row r="57" spans="2:3" x14ac:dyDescent="0.45">
      <c r="B57" s="1" t="s">
        <v>55</v>
      </c>
      <c r="C57" s="1">
        <v>4</v>
      </c>
    </row>
    <row r="58" spans="2:3" x14ac:dyDescent="0.45">
      <c r="B58" s="1" t="s">
        <v>56</v>
      </c>
      <c r="C58" s="1">
        <v>6</v>
      </c>
    </row>
    <row r="59" spans="2:3" x14ac:dyDescent="0.45">
      <c r="B59" s="1" t="s">
        <v>57</v>
      </c>
      <c r="C59" s="1">
        <v>5</v>
      </c>
    </row>
    <row r="60" spans="2:3" x14ac:dyDescent="0.45">
      <c r="B60" s="1" t="s">
        <v>58</v>
      </c>
      <c r="C60" s="1">
        <v>2</v>
      </c>
    </row>
    <row r="61" spans="2:3" x14ac:dyDescent="0.45">
      <c r="B61" s="1" t="s">
        <v>59</v>
      </c>
      <c r="C61" s="1">
        <v>3</v>
      </c>
    </row>
    <row r="62" spans="2:3" x14ac:dyDescent="0.45">
      <c r="B62" s="1" t="s">
        <v>60</v>
      </c>
      <c r="C62" s="1">
        <v>2</v>
      </c>
    </row>
    <row r="63" spans="2:3" x14ac:dyDescent="0.45">
      <c r="B63" s="1" t="s">
        <v>61</v>
      </c>
      <c r="C63" s="1">
        <v>6</v>
      </c>
    </row>
    <row r="64" spans="2:3" x14ac:dyDescent="0.45">
      <c r="B64" s="1" t="s">
        <v>62</v>
      </c>
      <c r="C64" s="1">
        <v>2</v>
      </c>
    </row>
    <row r="65" spans="2:3" x14ac:dyDescent="0.45">
      <c r="B65" s="1" t="s">
        <v>63</v>
      </c>
      <c r="C65" s="1">
        <v>4</v>
      </c>
    </row>
    <row r="66" spans="2:3" x14ac:dyDescent="0.45">
      <c r="B66" s="1" t="s">
        <v>64</v>
      </c>
      <c r="C66" s="1">
        <v>3</v>
      </c>
    </row>
    <row r="67" spans="2:3" x14ac:dyDescent="0.45">
      <c r="B67" s="1" t="s">
        <v>65</v>
      </c>
      <c r="C67" s="1">
        <v>5</v>
      </c>
    </row>
    <row r="68" spans="2:3" x14ac:dyDescent="0.45">
      <c r="B68" s="1" t="s">
        <v>66</v>
      </c>
      <c r="C68" s="1">
        <v>4</v>
      </c>
    </row>
    <row r="69" spans="2:3" x14ac:dyDescent="0.45">
      <c r="B69" s="1" t="s">
        <v>67</v>
      </c>
      <c r="C69" s="1">
        <v>2</v>
      </c>
    </row>
    <row r="70" spans="2:3" x14ac:dyDescent="0.45">
      <c r="B70" s="1" t="s">
        <v>68</v>
      </c>
      <c r="C70" s="1">
        <v>7</v>
      </c>
    </row>
    <row r="71" spans="2:3" x14ac:dyDescent="0.45">
      <c r="B71" s="1" t="s">
        <v>69</v>
      </c>
      <c r="C71" s="1">
        <v>4</v>
      </c>
    </row>
    <row r="72" spans="2:3" x14ac:dyDescent="0.45">
      <c r="B72" s="1" t="s">
        <v>70</v>
      </c>
      <c r="C72" s="1">
        <v>2</v>
      </c>
    </row>
    <row r="73" spans="2:3" x14ac:dyDescent="0.45">
      <c r="B73" s="1" t="s">
        <v>71</v>
      </c>
      <c r="C73" s="1">
        <v>5</v>
      </c>
    </row>
    <row r="74" spans="2:3" x14ac:dyDescent="0.45">
      <c r="B74" s="1" t="s">
        <v>72</v>
      </c>
      <c r="C74" s="1">
        <v>2</v>
      </c>
    </row>
    <row r="75" spans="2:3" x14ac:dyDescent="0.45">
      <c r="B75" s="1" t="s">
        <v>73</v>
      </c>
      <c r="C75" s="1">
        <v>5</v>
      </c>
    </row>
    <row r="76" spans="2:3" x14ac:dyDescent="0.45">
      <c r="B76" s="1" t="s">
        <v>74</v>
      </c>
      <c r="C76" s="1">
        <v>2</v>
      </c>
    </row>
    <row r="77" spans="2:3" x14ac:dyDescent="0.45">
      <c r="B77" s="1" t="s">
        <v>75</v>
      </c>
      <c r="C77" s="1">
        <v>2</v>
      </c>
    </row>
    <row r="78" spans="2:3" x14ac:dyDescent="0.45">
      <c r="B78" s="1" t="s">
        <v>76</v>
      </c>
      <c r="C78" s="1">
        <v>4</v>
      </c>
    </row>
    <row r="79" spans="2:3" x14ac:dyDescent="0.45">
      <c r="B79" s="1" t="s">
        <v>77</v>
      </c>
      <c r="C79" s="1">
        <v>2</v>
      </c>
    </row>
    <row r="80" spans="2:3" x14ac:dyDescent="0.45">
      <c r="B80" s="1" t="s">
        <v>78</v>
      </c>
      <c r="C80" s="1">
        <v>4</v>
      </c>
    </row>
    <row r="81" spans="2:4" x14ac:dyDescent="0.45">
      <c r="B81" s="1" t="s">
        <v>79</v>
      </c>
      <c r="C81" s="1">
        <v>4</v>
      </c>
    </row>
    <row r="82" spans="2:4" x14ac:dyDescent="0.45">
      <c r="B82" s="1" t="s">
        <v>80</v>
      </c>
      <c r="C82" s="1">
        <v>4</v>
      </c>
    </row>
    <row r="83" spans="2:4" x14ac:dyDescent="0.45">
      <c r="B83" s="1" t="s">
        <v>81</v>
      </c>
      <c r="C83" s="1">
        <v>2</v>
      </c>
    </row>
    <row r="84" spans="2:4" x14ac:dyDescent="0.45">
      <c r="B84" s="1" t="s">
        <v>82</v>
      </c>
      <c r="C84" s="1">
        <v>9</v>
      </c>
    </row>
    <row r="85" spans="2:4" x14ac:dyDescent="0.45">
      <c r="B85" s="1" t="s">
        <v>83</v>
      </c>
      <c r="C85" s="1">
        <v>3</v>
      </c>
    </row>
    <row r="86" spans="2:4" x14ac:dyDescent="0.45">
      <c r="B86" s="1" t="s">
        <v>84</v>
      </c>
      <c r="C86" s="1">
        <v>2</v>
      </c>
    </row>
    <row r="87" spans="2:4" x14ac:dyDescent="0.45">
      <c r="B87" s="1" t="s">
        <v>85</v>
      </c>
      <c r="C87" s="1">
        <v>1</v>
      </c>
    </row>
    <row r="88" spans="2:4" x14ac:dyDescent="0.45">
      <c r="B88" s="1" t="s">
        <v>86</v>
      </c>
      <c r="C88" s="1">
        <v>2</v>
      </c>
    </row>
    <row r="89" spans="2:4" x14ac:dyDescent="0.45">
      <c r="B89" s="1" t="s">
        <v>87</v>
      </c>
      <c r="C89" s="1">
        <v>4</v>
      </c>
    </row>
    <row r="90" spans="2:4" x14ac:dyDescent="0.45">
      <c r="D90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12" zoomScale="71" zoomScaleNormal="71" workbookViewId="0">
      <selection activeCell="G9" sqref="G9"/>
    </sheetView>
  </sheetViews>
  <sheetFormatPr defaultRowHeight="14.25" x14ac:dyDescent="0.45"/>
  <cols>
    <col min="1" max="1" width="17.06640625" customWidth="1"/>
  </cols>
  <sheetData>
    <row r="1" spans="1:10" ht="23.25" x14ac:dyDescent="0.7">
      <c r="B1" t="s">
        <v>109</v>
      </c>
      <c r="C1" t="s">
        <v>110</v>
      </c>
      <c r="F1" s="17" t="s">
        <v>115</v>
      </c>
    </row>
    <row r="2" spans="1:10" x14ac:dyDescent="0.45">
      <c r="A2">
        <v>1</v>
      </c>
      <c r="B2" s="13" t="s">
        <v>0</v>
      </c>
      <c r="C2" s="13">
        <v>6</v>
      </c>
      <c r="D2" s="13"/>
      <c r="E2" s="13"/>
      <c r="F2" s="13"/>
      <c r="G2" s="13"/>
      <c r="H2" s="13"/>
    </row>
    <row r="3" spans="1:10" x14ac:dyDescent="0.45">
      <c r="A3">
        <v>2</v>
      </c>
      <c r="B3" s="13" t="s">
        <v>1</v>
      </c>
      <c r="C3" s="13">
        <v>7</v>
      </c>
      <c r="D3" s="13"/>
      <c r="E3" s="13"/>
      <c r="F3" s="13"/>
      <c r="G3" s="13"/>
      <c r="H3" s="13"/>
    </row>
    <row r="4" spans="1:10" x14ac:dyDescent="0.45">
      <c r="A4">
        <v>3</v>
      </c>
      <c r="B4" s="13" t="s">
        <v>2</v>
      </c>
      <c r="C4" s="13">
        <v>9</v>
      </c>
      <c r="D4" s="13"/>
      <c r="E4" s="13"/>
      <c r="F4" s="13"/>
      <c r="G4" s="13"/>
      <c r="H4" s="13"/>
    </row>
    <row r="5" spans="1:10" x14ac:dyDescent="0.45">
      <c r="A5">
        <v>4</v>
      </c>
      <c r="B5" s="13" t="s">
        <v>3</v>
      </c>
      <c r="C5" s="13">
        <v>5</v>
      </c>
      <c r="D5" s="13"/>
      <c r="E5" s="13"/>
      <c r="F5" s="13"/>
      <c r="G5" s="13"/>
      <c r="H5" s="13"/>
    </row>
    <row r="6" spans="1:10" x14ac:dyDescent="0.45">
      <c r="A6">
        <v>5</v>
      </c>
      <c r="B6" s="13" t="s">
        <v>4</v>
      </c>
      <c r="C6" s="13">
        <v>7</v>
      </c>
      <c r="D6" s="13"/>
      <c r="E6" s="13"/>
      <c r="F6" s="13"/>
      <c r="G6" s="13"/>
      <c r="H6" s="13"/>
    </row>
    <row r="7" spans="1:10" x14ac:dyDescent="0.45">
      <c r="A7">
        <v>6</v>
      </c>
      <c r="B7" s="13" t="s">
        <v>5</v>
      </c>
      <c r="C7" s="13">
        <v>6</v>
      </c>
      <c r="D7" s="13"/>
      <c r="E7" s="13"/>
      <c r="F7" s="13"/>
      <c r="G7" s="13"/>
      <c r="H7" s="13"/>
    </row>
    <row r="8" spans="1:10" x14ac:dyDescent="0.45">
      <c r="A8">
        <v>7</v>
      </c>
      <c r="B8" s="13" t="s">
        <v>6</v>
      </c>
      <c r="C8" s="13">
        <v>6</v>
      </c>
      <c r="D8" s="13"/>
      <c r="E8" s="13"/>
      <c r="F8" s="13"/>
      <c r="G8" s="13"/>
      <c r="H8" s="13"/>
    </row>
    <row r="9" spans="1:10" x14ac:dyDescent="0.45">
      <c r="A9">
        <v>8</v>
      </c>
      <c r="B9" s="13" t="s">
        <v>7</v>
      </c>
      <c r="C9" s="13">
        <v>5</v>
      </c>
      <c r="D9" s="13"/>
      <c r="E9" s="13"/>
      <c r="F9" s="13"/>
      <c r="G9" s="13"/>
      <c r="H9" s="13"/>
    </row>
    <row r="10" spans="1:10" x14ac:dyDescent="0.45">
      <c r="A10">
        <v>9</v>
      </c>
      <c r="B10" s="13" t="s">
        <v>8</v>
      </c>
      <c r="C10" s="13">
        <v>4</v>
      </c>
      <c r="D10" s="13"/>
      <c r="E10" s="13"/>
      <c r="F10" s="13"/>
      <c r="G10" s="13"/>
      <c r="H10" s="13"/>
    </row>
    <row r="11" spans="1:10" x14ac:dyDescent="0.45">
      <c r="A11">
        <v>10</v>
      </c>
      <c r="B11" s="13" t="s">
        <v>9</v>
      </c>
      <c r="C11" s="13">
        <v>10</v>
      </c>
      <c r="D11" s="13"/>
      <c r="E11" s="13"/>
      <c r="F11" s="13"/>
      <c r="G11" s="13"/>
      <c r="H11" s="13"/>
    </row>
    <row r="12" spans="1:10" x14ac:dyDescent="0.45">
      <c r="A12">
        <v>11</v>
      </c>
      <c r="B12" s="13" t="s">
        <v>10</v>
      </c>
      <c r="C12" s="13">
        <v>7</v>
      </c>
      <c r="D12" s="13"/>
      <c r="E12" s="13"/>
      <c r="F12" s="13"/>
      <c r="G12" s="13"/>
      <c r="H12" s="13"/>
    </row>
    <row r="13" spans="1:10" x14ac:dyDescent="0.45">
      <c r="A13">
        <v>12</v>
      </c>
      <c r="B13" s="13" t="s">
        <v>11</v>
      </c>
      <c r="C13" s="13">
        <v>5</v>
      </c>
      <c r="D13" s="13"/>
      <c r="E13" s="13"/>
      <c r="F13" s="13"/>
      <c r="G13" s="13"/>
      <c r="H13" s="13"/>
      <c r="J13">
        <f>AVERAGE(C2:C41)</f>
        <v>5.4249999999999998</v>
      </c>
    </row>
    <row r="14" spans="1:10" x14ac:dyDescent="0.45">
      <c r="A14">
        <v>13</v>
      </c>
      <c r="B14" s="13" t="s">
        <v>12</v>
      </c>
      <c r="C14" s="13">
        <v>4</v>
      </c>
      <c r="D14" s="13"/>
      <c r="E14" s="13"/>
      <c r="F14" s="13"/>
      <c r="G14" s="13"/>
      <c r="H14" s="13"/>
    </row>
    <row r="15" spans="1:10" x14ac:dyDescent="0.45">
      <c r="A15">
        <v>14</v>
      </c>
      <c r="B15" s="13" t="s">
        <v>13</v>
      </c>
      <c r="C15" s="13">
        <v>5</v>
      </c>
      <c r="D15" s="13"/>
      <c r="E15" s="13"/>
      <c r="F15" s="13"/>
      <c r="G15" s="13"/>
      <c r="H15" s="13"/>
    </row>
    <row r="16" spans="1:10" x14ac:dyDescent="0.45">
      <c r="A16">
        <v>15</v>
      </c>
      <c r="B16" s="13" t="s">
        <v>14</v>
      </c>
      <c r="C16" s="13">
        <v>1</v>
      </c>
      <c r="D16" s="13"/>
      <c r="E16" s="13"/>
      <c r="F16" s="13"/>
      <c r="G16" s="13"/>
      <c r="H16" s="13"/>
    </row>
    <row r="17" spans="1:8" x14ac:dyDescent="0.45">
      <c r="A17">
        <v>16</v>
      </c>
      <c r="B17" s="13" t="s">
        <v>15</v>
      </c>
      <c r="C17" s="13">
        <v>7</v>
      </c>
      <c r="D17" s="13"/>
      <c r="E17" s="13"/>
      <c r="F17" s="13"/>
      <c r="G17" s="13"/>
      <c r="H17" s="13"/>
    </row>
    <row r="18" spans="1:8" x14ac:dyDescent="0.45">
      <c r="A18">
        <v>17</v>
      </c>
      <c r="B18" s="13" t="s">
        <v>16</v>
      </c>
      <c r="C18" s="13">
        <v>2</v>
      </c>
      <c r="D18" s="13"/>
      <c r="E18" s="13"/>
      <c r="F18" s="13"/>
      <c r="G18" s="13"/>
      <c r="H18" s="13"/>
    </row>
    <row r="19" spans="1:8" x14ac:dyDescent="0.45">
      <c r="A19">
        <v>18</v>
      </c>
      <c r="B19" s="13" t="s">
        <v>17</v>
      </c>
      <c r="C19" s="13">
        <v>4</v>
      </c>
      <c r="D19" s="13"/>
      <c r="E19" s="13"/>
      <c r="F19" s="13"/>
      <c r="G19" s="13"/>
      <c r="H19" s="13"/>
    </row>
    <row r="20" spans="1:8" x14ac:dyDescent="0.45">
      <c r="A20">
        <v>19</v>
      </c>
      <c r="B20" s="13" t="s">
        <v>18</v>
      </c>
      <c r="C20" s="13">
        <v>6</v>
      </c>
      <c r="D20" s="13"/>
      <c r="E20" s="13"/>
      <c r="F20" s="13"/>
      <c r="G20" s="13"/>
      <c r="H20" s="13"/>
    </row>
    <row r="21" spans="1:8" x14ac:dyDescent="0.45">
      <c r="A21">
        <v>20</v>
      </c>
      <c r="B21" s="13" t="s">
        <v>19</v>
      </c>
      <c r="C21" s="13">
        <v>5</v>
      </c>
      <c r="D21" s="13"/>
      <c r="E21" s="13"/>
      <c r="F21" s="13"/>
      <c r="G21" s="13"/>
      <c r="H21" s="13"/>
    </row>
    <row r="22" spans="1:8" x14ac:dyDescent="0.45">
      <c r="A22">
        <v>21</v>
      </c>
      <c r="B22" s="13" t="s">
        <v>20</v>
      </c>
      <c r="C22" s="13">
        <v>2</v>
      </c>
      <c r="D22" s="13"/>
      <c r="E22" s="13"/>
      <c r="F22" s="13"/>
      <c r="G22" s="13"/>
      <c r="H22" s="13"/>
    </row>
    <row r="23" spans="1:8" x14ac:dyDescent="0.45">
      <c r="A23">
        <v>22</v>
      </c>
      <c r="B23" s="13" t="s">
        <v>21</v>
      </c>
      <c r="C23" s="13">
        <v>5</v>
      </c>
      <c r="D23" s="13"/>
      <c r="E23" s="13"/>
      <c r="F23" s="13"/>
      <c r="G23" s="13"/>
      <c r="H23" s="13"/>
    </row>
    <row r="24" spans="1:8" x14ac:dyDescent="0.45">
      <c r="A24">
        <v>23</v>
      </c>
      <c r="B24" s="13" t="s">
        <v>22</v>
      </c>
      <c r="C24" s="13">
        <v>9</v>
      </c>
      <c r="D24" s="13"/>
      <c r="E24" s="13"/>
      <c r="F24" s="13"/>
      <c r="G24" s="13"/>
      <c r="H24" s="13"/>
    </row>
    <row r="25" spans="1:8" x14ac:dyDescent="0.45">
      <c r="A25">
        <v>24</v>
      </c>
      <c r="B25" s="13" t="s">
        <v>23</v>
      </c>
      <c r="C25" s="13">
        <v>4</v>
      </c>
      <c r="D25" s="13"/>
      <c r="E25" s="13"/>
      <c r="F25" s="13"/>
      <c r="G25" s="13"/>
      <c r="H25" s="13"/>
    </row>
    <row r="26" spans="1:8" x14ac:dyDescent="0.45">
      <c r="A26">
        <v>25</v>
      </c>
      <c r="B26" s="13" t="s">
        <v>24</v>
      </c>
      <c r="C26" s="13">
        <v>8</v>
      </c>
      <c r="D26" s="13"/>
      <c r="E26" s="13"/>
      <c r="F26" s="13"/>
      <c r="G26" s="13"/>
      <c r="H26" s="13"/>
    </row>
    <row r="27" spans="1:8" x14ac:dyDescent="0.45">
      <c r="A27">
        <v>26</v>
      </c>
      <c r="B27" s="13" t="s">
        <v>25</v>
      </c>
      <c r="C27" s="13">
        <v>5</v>
      </c>
      <c r="D27" s="13"/>
      <c r="E27" s="13"/>
      <c r="F27" s="13"/>
      <c r="G27" s="13"/>
      <c r="H27" s="13"/>
    </row>
    <row r="28" spans="1:8" x14ac:dyDescent="0.45">
      <c r="A28">
        <v>27</v>
      </c>
      <c r="B28" s="13" t="s">
        <v>26</v>
      </c>
      <c r="C28" s="13">
        <v>5</v>
      </c>
      <c r="D28" s="13"/>
      <c r="E28" s="13"/>
      <c r="F28" s="13"/>
      <c r="G28" s="13"/>
      <c r="H28" s="13"/>
    </row>
    <row r="29" spans="1:8" x14ac:dyDescent="0.45">
      <c r="A29">
        <v>28</v>
      </c>
      <c r="B29" s="13" t="s">
        <v>27</v>
      </c>
      <c r="C29" s="13">
        <v>7</v>
      </c>
      <c r="D29" s="13"/>
      <c r="E29" s="13"/>
      <c r="F29" s="13"/>
      <c r="G29" s="13"/>
      <c r="H29" s="13"/>
    </row>
    <row r="30" spans="1:8" x14ac:dyDescent="0.45">
      <c r="A30">
        <v>29</v>
      </c>
      <c r="B30" s="13" t="s">
        <v>28</v>
      </c>
      <c r="C30" s="13">
        <v>5</v>
      </c>
      <c r="D30" s="13"/>
      <c r="E30" s="13"/>
      <c r="F30" s="13"/>
      <c r="G30" s="13"/>
      <c r="H30" s="13"/>
    </row>
    <row r="31" spans="1:8" x14ac:dyDescent="0.45">
      <c r="A31">
        <v>30</v>
      </c>
      <c r="B31" s="13" t="s">
        <v>29</v>
      </c>
      <c r="C31" s="13">
        <v>3</v>
      </c>
      <c r="D31" s="13"/>
      <c r="E31" s="13"/>
      <c r="F31" s="13"/>
      <c r="G31" s="13"/>
      <c r="H31" s="13"/>
    </row>
    <row r="32" spans="1:8" x14ac:dyDescent="0.45">
      <c r="A32">
        <v>31</v>
      </c>
      <c r="B32" s="13" t="s">
        <v>30</v>
      </c>
      <c r="C32" s="13">
        <v>7</v>
      </c>
      <c r="D32" s="13"/>
      <c r="E32" s="13"/>
      <c r="F32" s="13"/>
      <c r="G32" s="13"/>
      <c r="H32" s="13"/>
    </row>
    <row r="33" spans="1:8" x14ac:dyDescent="0.45">
      <c r="A33">
        <v>32</v>
      </c>
      <c r="B33" s="13" t="s">
        <v>31</v>
      </c>
      <c r="C33" s="13">
        <v>9</v>
      </c>
      <c r="D33" s="13"/>
      <c r="E33" s="13"/>
      <c r="F33" s="13"/>
      <c r="G33" s="13"/>
      <c r="H33" s="13"/>
    </row>
    <row r="34" spans="1:8" x14ac:dyDescent="0.45">
      <c r="A34">
        <v>33</v>
      </c>
      <c r="B34" s="13" t="s">
        <v>32</v>
      </c>
      <c r="C34" s="13">
        <v>3</v>
      </c>
      <c r="D34" s="13"/>
      <c r="E34" s="13"/>
      <c r="F34" s="13"/>
      <c r="G34" s="13"/>
      <c r="H34" s="13"/>
    </row>
    <row r="35" spans="1:8" x14ac:dyDescent="0.45">
      <c r="A35">
        <v>34</v>
      </c>
      <c r="B35" s="13" t="s">
        <v>33</v>
      </c>
      <c r="C35" s="13">
        <v>2</v>
      </c>
      <c r="D35" s="13"/>
      <c r="E35" s="13"/>
      <c r="F35" s="13"/>
      <c r="G35" s="13"/>
      <c r="H35" s="13"/>
    </row>
    <row r="36" spans="1:8" x14ac:dyDescent="0.45">
      <c r="A36">
        <v>35</v>
      </c>
      <c r="B36" s="13" t="s">
        <v>35</v>
      </c>
      <c r="C36" s="13">
        <v>5</v>
      </c>
      <c r="D36" s="13"/>
      <c r="E36" s="13"/>
      <c r="F36" s="13"/>
      <c r="G36" s="13"/>
      <c r="H36" s="13"/>
    </row>
    <row r="37" spans="1:8" x14ac:dyDescent="0.45">
      <c r="A37">
        <v>36</v>
      </c>
      <c r="B37" s="13" t="s">
        <v>34</v>
      </c>
      <c r="C37" s="13">
        <v>7</v>
      </c>
      <c r="D37" s="13"/>
      <c r="E37" s="13"/>
      <c r="F37" s="13"/>
      <c r="G37" s="13"/>
      <c r="H37" s="13"/>
    </row>
    <row r="38" spans="1:8" x14ac:dyDescent="0.45">
      <c r="A38">
        <v>37</v>
      </c>
      <c r="B38" s="13" t="s">
        <v>36</v>
      </c>
      <c r="C38" s="13">
        <v>3</v>
      </c>
      <c r="D38" s="13"/>
      <c r="E38" s="13"/>
      <c r="F38" s="13"/>
      <c r="G38" s="13"/>
      <c r="H38" s="13"/>
    </row>
    <row r="39" spans="1:8" x14ac:dyDescent="0.45">
      <c r="A39">
        <v>38</v>
      </c>
      <c r="B39" s="13" t="s">
        <v>37</v>
      </c>
      <c r="C39" s="13">
        <v>2</v>
      </c>
      <c r="D39" s="13"/>
      <c r="E39" s="13"/>
      <c r="F39" s="13"/>
      <c r="G39" s="13"/>
      <c r="H39" s="13"/>
    </row>
    <row r="40" spans="1:8" x14ac:dyDescent="0.45">
      <c r="A40">
        <v>39</v>
      </c>
      <c r="B40" s="13" t="s">
        <v>38</v>
      </c>
      <c r="C40" s="13">
        <v>8</v>
      </c>
      <c r="D40" s="13"/>
      <c r="E40" s="13"/>
      <c r="F40" s="13"/>
      <c r="G40" s="13"/>
      <c r="H40" s="13"/>
    </row>
    <row r="41" spans="1:8" x14ac:dyDescent="0.45">
      <c r="A41">
        <v>40</v>
      </c>
      <c r="B41" s="13" t="s">
        <v>39</v>
      </c>
      <c r="C41" s="13">
        <v>7</v>
      </c>
      <c r="D41" s="13"/>
      <c r="E41" s="13"/>
      <c r="F41" s="13"/>
      <c r="G41" s="13"/>
      <c r="H41" s="13"/>
    </row>
    <row r="42" spans="1:8" x14ac:dyDescent="0.45">
      <c r="A42">
        <v>41</v>
      </c>
      <c r="B42" s="14" t="s">
        <v>40</v>
      </c>
      <c r="C42" s="14">
        <v>9</v>
      </c>
      <c r="D42" s="14"/>
      <c r="E42" s="14"/>
      <c r="F42" s="14"/>
      <c r="G42" s="14"/>
      <c r="H42" s="14"/>
    </row>
    <row r="43" spans="1:8" x14ac:dyDescent="0.45">
      <c r="A43">
        <v>42</v>
      </c>
      <c r="B43" s="14" t="s">
        <v>41</v>
      </c>
      <c r="C43" s="14">
        <v>5</v>
      </c>
      <c r="D43" s="14"/>
      <c r="E43" s="14"/>
      <c r="F43" s="14"/>
      <c r="G43" s="14"/>
      <c r="H43" s="14"/>
    </row>
    <row r="44" spans="1:8" x14ac:dyDescent="0.45">
      <c r="A44">
        <v>43</v>
      </c>
      <c r="B44" s="14" t="s">
        <v>42</v>
      </c>
      <c r="C44" s="14">
        <v>4</v>
      </c>
      <c r="D44" s="14"/>
      <c r="E44" s="14"/>
      <c r="F44" s="14"/>
      <c r="G44" s="14"/>
      <c r="H44" s="14"/>
    </row>
    <row r="45" spans="1:8" x14ac:dyDescent="0.45">
      <c r="A45">
        <v>44</v>
      </c>
      <c r="B45" s="14" t="s">
        <v>43</v>
      </c>
      <c r="C45" s="14">
        <v>6</v>
      </c>
      <c r="D45" s="14"/>
      <c r="E45" s="14"/>
      <c r="F45" s="14"/>
      <c r="G45" s="14"/>
      <c r="H45" s="14"/>
    </row>
    <row r="46" spans="1:8" x14ac:dyDescent="0.45">
      <c r="A46">
        <v>45</v>
      </c>
      <c r="B46" s="14" t="s">
        <v>44</v>
      </c>
      <c r="C46" s="14">
        <v>5</v>
      </c>
      <c r="D46" s="14"/>
      <c r="E46" s="14"/>
      <c r="F46" s="14"/>
      <c r="G46" s="14"/>
      <c r="H46" s="14"/>
    </row>
    <row r="47" spans="1:8" x14ac:dyDescent="0.45">
      <c r="A47">
        <v>46</v>
      </c>
      <c r="B47" s="1" t="s">
        <v>45</v>
      </c>
      <c r="C47" s="1">
        <v>11</v>
      </c>
      <c r="D47" s="1"/>
      <c r="E47" s="1"/>
      <c r="F47" s="1"/>
      <c r="G47" s="1"/>
      <c r="H47" s="1"/>
    </row>
    <row r="48" spans="1:8" x14ac:dyDescent="0.45">
      <c r="A48">
        <v>47</v>
      </c>
      <c r="B48" s="1" t="s">
        <v>46</v>
      </c>
      <c r="C48" s="1">
        <v>6</v>
      </c>
      <c r="D48" s="1"/>
      <c r="E48" s="1"/>
      <c r="F48" s="1"/>
      <c r="G48" s="1"/>
      <c r="H48" s="1"/>
    </row>
    <row r="49" spans="1:10" x14ac:dyDescent="0.45">
      <c r="A49">
        <v>48</v>
      </c>
      <c r="B49" s="1" t="s">
        <v>47</v>
      </c>
      <c r="C49" s="1">
        <v>4</v>
      </c>
      <c r="D49" s="1"/>
      <c r="E49" s="1"/>
      <c r="F49" s="1"/>
      <c r="G49" s="1"/>
      <c r="H49" s="1"/>
    </row>
    <row r="50" spans="1:10" x14ac:dyDescent="0.45">
      <c r="A50">
        <v>49</v>
      </c>
      <c r="B50" s="1" t="s">
        <v>48</v>
      </c>
      <c r="C50" s="1">
        <v>4</v>
      </c>
      <c r="D50" s="1"/>
      <c r="E50" s="1"/>
      <c r="F50" s="1"/>
      <c r="G50" s="1"/>
      <c r="H50" s="1"/>
    </row>
    <row r="51" spans="1:10" x14ac:dyDescent="0.45">
      <c r="A51">
        <v>50</v>
      </c>
      <c r="B51" s="1" t="s">
        <v>49</v>
      </c>
      <c r="C51" s="1">
        <v>3</v>
      </c>
      <c r="D51" s="1"/>
      <c r="E51" s="1"/>
      <c r="F51" s="1"/>
      <c r="G51" s="1"/>
      <c r="H51" s="1"/>
    </row>
    <row r="52" spans="1:10" x14ac:dyDescent="0.45">
      <c r="A52">
        <v>51</v>
      </c>
      <c r="B52" s="1" t="s">
        <v>50</v>
      </c>
      <c r="C52" s="1">
        <v>9</v>
      </c>
      <c r="D52" s="1"/>
      <c r="E52" s="1"/>
      <c r="F52" s="1"/>
      <c r="G52" s="1"/>
      <c r="H52" s="1"/>
    </row>
    <row r="53" spans="1:10" x14ac:dyDescent="0.45">
      <c r="A53">
        <v>52</v>
      </c>
      <c r="B53" s="1" t="s">
        <v>51</v>
      </c>
      <c r="C53" s="1">
        <v>9</v>
      </c>
      <c r="D53" s="1"/>
      <c r="E53" s="1"/>
      <c r="F53" s="1"/>
      <c r="G53" s="1"/>
      <c r="H53" s="1"/>
    </row>
    <row r="54" spans="1:10" x14ac:dyDescent="0.45">
      <c r="A54">
        <v>53</v>
      </c>
      <c r="B54" s="1" t="s">
        <v>52</v>
      </c>
      <c r="C54" s="1">
        <v>6</v>
      </c>
      <c r="D54" s="1"/>
      <c r="E54" s="1"/>
      <c r="F54" s="1"/>
      <c r="G54" s="1"/>
      <c r="H54" s="1"/>
    </row>
    <row r="55" spans="1:10" x14ac:dyDescent="0.45">
      <c r="A55">
        <v>54</v>
      </c>
      <c r="B55" s="1" t="s">
        <v>53</v>
      </c>
      <c r="C55" s="1">
        <v>4</v>
      </c>
      <c r="D55" s="1"/>
      <c r="E55" s="1"/>
      <c r="F55" s="1"/>
      <c r="G55" s="1"/>
      <c r="H55" s="1"/>
    </row>
    <row r="56" spans="1:10" x14ac:dyDescent="0.45">
      <c r="A56">
        <v>55</v>
      </c>
      <c r="B56" s="1" t="s">
        <v>54</v>
      </c>
      <c r="C56" s="1">
        <v>14</v>
      </c>
      <c r="D56" s="1"/>
      <c r="E56" s="1"/>
      <c r="F56" s="1"/>
      <c r="G56" s="1"/>
      <c r="H56" s="1"/>
    </row>
    <row r="57" spans="1:10" x14ac:dyDescent="0.45">
      <c r="A57">
        <v>56</v>
      </c>
      <c r="B57" s="1" t="s">
        <v>55</v>
      </c>
      <c r="C57" s="1">
        <v>7</v>
      </c>
      <c r="D57" s="1"/>
      <c r="E57" s="1"/>
      <c r="F57" s="1"/>
      <c r="G57" s="1"/>
      <c r="H57" s="1"/>
    </row>
    <row r="58" spans="1:10" x14ac:dyDescent="0.45">
      <c r="A58">
        <v>57</v>
      </c>
      <c r="B58" s="1" t="s">
        <v>56</v>
      </c>
      <c r="C58" s="1">
        <v>13</v>
      </c>
      <c r="D58" s="1"/>
      <c r="E58" s="1"/>
      <c r="F58" s="1"/>
      <c r="G58" s="1"/>
      <c r="H58" s="1"/>
    </row>
    <row r="59" spans="1:10" x14ac:dyDescent="0.45">
      <c r="A59">
        <v>58</v>
      </c>
      <c r="B59" s="1" t="s">
        <v>57</v>
      </c>
      <c r="C59" s="1">
        <v>14</v>
      </c>
      <c r="D59" s="1"/>
      <c r="E59" s="1"/>
      <c r="F59" s="1"/>
      <c r="G59" s="1"/>
      <c r="H59" s="1"/>
    </row>
    <row r="60" spans="1:10" x14ac:dyDescent="0.45">
      <c r="A60">
        <v>59</v>
      </c>
      <c r="B60" s="1" t="s">
        <v>58</v>
      </c>
      <c r="C60" s="1">
        <v>4</v>
      </c>
      <c r="D60" s="1"/>
      <c r="E60" s="1"/>
      <c r="F60" s="1"/>
      <c r="G60" s="1"/>
      <c r="H60" s="1"/>
      <c r="J60">
        <f>AVERAGE(C47:C89)</f>
        <v>6.2093023255813957</v>
      </c>
    </row>
    <row r="61" spans="1:10" x14ac:dyDescent="0.45">
      <c r="A61">
        <v>60</v>
      </c>
      <c r="B61" s="1" t="s">
        <v>59</v>
      </c>
      <c r="C61" s="1">
        <v>8</v>
      </c>
      <c r="D61" s="1"/>
      <c r="E61" s="1"/>
      <c r="F61" s="1"/>
      <c r="G61" s="1"/>
      <c r="H61" s="1"/>
    </row>
    <row r="62" spans="1:10" x14ac:dyDescent="0.45">
      <c r="A62">
        <v>61</v>
      </c>
      <c r="B62" s="1" t="s">
        <v>60</v>
      </c>
      <c r="C62" s="1">
        <v>7</v>
      </c>
      <c r="D62" s="1"/>
      <c r="E62" s="1"/>
      <c r="F62" s="1"/>
      <c r="G62" s="1"/>
      <c r="H62" s="1"/>
    </row>
    <row r="63" spans="1:10" x14ac:dyDescent="0.45">
      <c r="A63">
        <v>62</v>
      </c>
      <c r="B63" s="1" t="s">
        <v>61</v>
      </c>
      <c r="C63" s="1">
        <v>8</v>
      </c>
      <c r="D63" s="1"/>
      <c r="E63" s="1"/>
      <c r="F63" s="1"/>
      <c r="G63" s="1"/>
      <c r="H63" s="1"/>
    </row>
    <row r="64" spans="1:10" x14ac:dyDescent="0.45">
      <c r="A64">
        <v>63</v>
      </c>
      <c r="B64" s="1" t="s">
        <v>62</v>
      </c>
      <c r="C64" s="1">
        <v>7</v>
      </c>
      <c r="D64" s="1"/>
      <c r="E64" s="1"/>
      <c r="F64" s="1"/>
      <c r="G64" s="1"/>
      <c r="H64" s="1"/>
    </row>
    <row r="65" spans="1:8" x14ac:dyDescent="0.45">
      <c r="A65">
        <v>64</v>
      </c>
      <c r="B65" s="1" t="s">
        <v>63</v>
      </c>
      <c r="C65" s="1">
        <v>8</v>
      </c>
      <c r="D65" s="1"/>
      <c r="E65" s="1"/>
      <c r="F65" s="1"/>
      <c r="G65" s="1"/>
      <c r="H65" s="1"/>
    </row>
    <row r="66" spans="1:8" x14ac:dyDescent="0.45">
      <c r="A66">
        <v>65</v>
      </c>
      <c r="B66" s="1" t="s">
        <v>64</v>
      </c>
      <c r="C66" s="1">
        <v>4</v>
      </c>
      <c r="D66" s="1"/>
      <c r="E66" s="1"/>
      <c r="F66" s="1"/>
      <c r="G66" s="1"/>
      <c r="H66" s="1"/>
    </row>
    <row r="67" spans="1:8" x14ac:dyDescent="0.45">
      <c r="A67">
        <v>66</v>
      </c>
      <c r="B67" s="1" t="s">
        <v>65</v>
      </c>
      <c r="C67" s="1">
        <v>6</v>
      </c>
      <c r="D67" s="1"/>
      <c r="E67" s="1"/>
      <c r="F67" s="1"/>
      <c r="G67" s="1"/>
      <c r="H67" s="1"/>
    </row>
    <row r="68" spans="1:8" x14ac:dyDescent="0.45">
      <c r="A68">
        <v>67</v>
      </c>
      <c r="B68" s="1" t="s">
        <v>66</v>
      </c>
      <c r="C68" s="1">
        <v>7</v>
      </c>
      <c r="D68" s="1"/>
      <c r="E68" s="1"/>
      <c r="F68" s="1"/>
      <c r="G68" s="1"/>
      <c r="H68" s="1"/>
    </row>
    <row r="69" spans="1:8" x14ac:dyDescent="0.45">
      <c r="A69">
        <v>68</v>
      </c>
      <c r="B69" s="1" t="s">
        <v>67</v>
      </c>
      <c r="C69" s="1">
        <v>6</v>
      </c>
      <c r="D69" s="1"/>
      <c r="E69" s="1"/>
      <c r="F69" s="1"/>
      <c r="G69" s="1"/>
      <c r="H69" s="1"/>
    </row>
    <row r="70" spans="1:8" x14ac:dyDescent="0.45">
      <c r="A70">
        <v>69</v>
      </c>
      <c r="B70" s="1" t="s">
        <v>68</v>
      </c>
      <c r="C70" s="1">
        <v>10</v>
      </c>
      <c r="D70" s="1"/>
      <c r="E70" s="1"/>
      <c r="F70" s="1"/>
      <c r="G70" s="1"/>
      <c r="H70" s="1"/>
    </row>
    <row r="71" spans="1:8" x14ac:dyDescent="0.45">
      <c r="A71">
        <v>70</v>
      </c>
      <c r="B71" s="1" t="s">
        <v>69</v>
      </c>
      <c r="C71" s="1">
        <v>6</v>
      </c>
      <c r="D71" s="1"/>
      <c r="E71" s="1"/>
      <c r="F71" s="1"/>
      <c r="G71" s="1"/>
      <c r="H71" s="1"/>
    </row>
    <row r="72" spans="1:8" x14ac:dyDescent="0.45">
      <c r="A72">
        <v>71</v>
      </c>
      <c r="B72" s="1" t="s">
        <v>70</v>
      </c>
      <c r="C72" s="1">
        <v>4</v>
      </c>
      <c r="D72" s="1"/>
      <c r="E72" s="1"/>
      <c r="F72" s="1"/>
      <c r="G72" s="1"/>
      <c r="H72" s="1"/>
    </row>
    <row r="73" spans="1:8" x14ac:dyDescent="0.45">
      <c r="A73">
        <v>72</v>
      </c>
      <c r="B73" s="1" t="s">
        <v>71</v>
      </c>
      <c r="C73" s="1">
        <v>3</v>
      </c>
      <c r="D73" s="1"/>
      <c r="E73" s="1"/>
      <c r="F73" s="1"/>
      <c r="G73" s="1"/>
      <c r="H73" s="1"/>
    </row>
    <row r="74" spans="1:8" x14ac:dyDescent="0.45">
      <c r="A74">
        <v>73</v>
      </c>
      <c r="B74" s="1" t="s">
        <v>72</v>
      </c>
      <c r="C74" s="1">
        <v>6</v>
      </c>
      <c r="D74" s="1"/>
      <c r="E74" s="1"/>
      <c r="F74" s="1"/>
      <c r="G74" s="1"/>
      <c r="H74" s="1"/>
    </row>
    <row r="75" spans="1:8" x14ac:dyDescent="0.45">
      <c r="A75">
        <v>74</v>
      </c>
      <c r="B75" s="1" t="s">
        <v>73</v>
      </c>
      <c r="C75" s="1">
        <v>6</v>
      </c>
      <c r="D75" s="1"/>
      <c r="E75" s="1"/>
      <c r="F75" s="1"/>
      <c r="G75" s="1"/>
      <c r="H75" s="1"/>
    </row>
    <row r="76" spans="1:8" x14ac:dyDescent="0.45">
      <c r="A76">
        <v>75</v>
      </c>
      <c r="B76" s="1" t="s">
        <v>74</v>
      </c>
      <c r="C76" s="1">
        <v>5</v>
      </c>
      <c r="D76" s="1"/>
      <c r="E76" s="1"/>
      <c r="F76" s="1"/>
      <c r="G76" s="1"/>
      <c r="H76" s="1"/>
    </row>
    <row r="77" spans="1:8" x14ac:dyDescent="0.45">
      <c r="A77">
        <v>76</v>
      </c>
      <c r="B77" s="1" t="s">
        <v>75</v>
      </c>
      <c r="C77" s="1">
        <v>5</v>
      </c>
      <c r="D77" s="1"/>
      <c r="E77" s="1"/>
      <c r="F77" s="1"/>
      <c r="G77" s="1"/>
      <c r="H77" s="1"/>
    </row>
    <row r="78" spans="1:8" x14ac:dyDescent="0.45">
      <c r="A78">
        <v>77</v>
      </c>
      <c r="B78" s="1" t="s">
        <v>76</v>
      </c>
      <c r="C78" s="1">
        <v>2</v>
      </c>
      <c r="D78" s="1"/>
      <c r="E78" s="1"/>
      <c r="F78" s="1"/>
      <c r="G78" s="1"/>
      <c r="H78" s="1"/>
    </row>
    <row r="79" spans="1:8" x14ac:dyDescent="0.45">
      <c r="A79">
        <v>78</v>
      </c>
      <c r="B79" s="1" t="s">
        <v>77</v>
      </c>
      <c r="C79" s="1">
        <v>5</v>
      </c>
      <c r="D79" s="1"/>
      <c r="E79" s="1"/>
      <c r="F79" s="1"/>
      <c r="G79" s="1"/>
      <c r="H79" s="1"/>
    </row>
    <row r="80" spans="1:8" x14ac:dyDescent="0.45">
      <c r="A80">
        <v>79</v>
      </c>
      <c r="B80" s="1" t="s">
        <v>78</v>
      </c>
      <c r="C80" s="1">
        <v>7</v>
      </c>
      <c r="D80" s="1"/>
      <c r="E80" s="1"/>
      <c r="F80" s="1"/>
      <c r="G80" s="1"/>
      <c r="H80" s="1"/>
    </row>
    <row r="81" spans="1:8" x14ac:dyDescent="0.45">
      <c r="A81">
        <v>80</v>
      </c>
      <c r="B81" s="1" t="s">
        <v>79</v>
      </c>
      <c r="C81" s="1">
        <v>4</v>
      </c>
      <c r="D81" s="1"/>
      <c r="E81" s="1"/>
      <c r="F81" s="1"/>
      <c r="G81" s="1"/>
      <c r="H81" s="1"/>
    </row>
    <row r="82" spans="1:8" x14ac:dyDescent="0.45">
      <c r="A82">
        <v>81</v>
      </c>
      <c r="B82" s="1" t="s">
        <v>80</v>
      </c>
      <c r="C82" s="1">
        <v>2</v>
      </c>
      <c r="D82" s="1"/>
      <c r="E82" s="1"/>
      <c r="F82" s="1"/>
      <c r="G82" s="1"/>
      <c r="H82" s="1"/>
    </row>
    <row r="83" spans="1:8" x14ac:dyDescent="0.45">
      <c r="A83">
        <v>82</v>
      </c>
      <c r="B83" s="1" t="s">
        <v>81</v>
      </c>
      <c r="C83" s="1">
        <v>5</v>
      </c>
      <c r="D83" s="1"/>
      <c r="E83" s="1"/>
      <c r="F83" s="1"/>
      <c r="G83" s="1"/>
      <c r="H83" s="1"/>
    </row>
    <row r="84" spans="1:8" x14ac:dyDescent="0.45">
      <c r="A84">
        <v>83</v>
      </c>
      <c r="B84" s="1" t="s">
        <v>82</v>
      </c>
      <c r="C84" s="1">
        <v>3</v>
      </c>
      <c r="D84" s="1"/>
      <c r="E84" s="1"/>
      <c r="F84" s="1"/>
      <c r="G84" s="1"/>
      <c r="H84" s="1"/>
    </row>
    <row r="85" spans="1:8" x14ac:dyDescent="0.45">
      <c r="A85">
        <v>84</v>
      </c>
      <c r="B85" s="1" t="s">
        <v>83</v>
      </c>
      <c r="C85" s="1">
        <v>5</v>
      </c>
      <c r="D85" s="1"/>
      <c r="E85" s="1"/>
      <c r="F85" s="1"/>
      <c r="G85" s="1"/>
      <c r="H85" s="1"/>
    </row>
    <row r="86" spans="1:8" x14ac:dyDescent="0.45">
      <c r="A86">
        <v>85</v>
      </c>
      <c r="B86" s="1" t="s">
        <v>84</v>
      </c>
      <c r="C86" s="1">
        <v>1</v>
      </c>
      <c r="D86" s="1"/>
      <c r="E86" s="1"/>
      <c r="F86" s="1"/>
      <c r="G86" s="1"/>
      <c r="H86" s="1"/>
    </row>
    <row r="87" spans="1:8" x14ac:dyDescent="0.45">
      <c r="A87">
        <v>86</v>
      </c>
      <c r="B87" s="1" t="s">
        <v>85</v>
      </c>
      <c r="C87" s="1">
        <v>5</v>
      </c>
      <c r="D87" s="1"/>
      <c r="E87" s="1"/>
      <c r="F87" s="1"/>
      <c r="G87" s="1"/>
      <c r="H87" s="1"/>
    </row>
    <row r="88" spans="1:8" x14ac:dyDescent="0.45">
      <c r="A88">
        <v>87</v>
      </c>
      <c r="B88" s="1" t="s">
        <v>86</v>
      </c>
      <c r="C88" s="1">
        <v>5</v>
      </c>
      <c r="D88" s="1"/>
      <c r="E88" s="1"/>
      <c r="F88" s="1"/>
      <c r="G88" s="1"/>
      <c r="H88" s="1"/>
    </row>
    <row r="89" spans="1:8" x14ac:dyDescent="0.45">
      <c r="A89">
        <v>88</v>
      </c>
      <c r="B89" s="1" t="s">
        <v>87</v>
      </c>
      <c r="C89" s="1">
        <v>9</v>
      </c>
      <c r="D89" s="1"/>
      <c r="E89" s="1"/>
      <c r="F89" s="1"/>
      <c r="G89" s="1"/>
      <c r="H8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opLeftCell="R1" workbookViewId="0">
      <selection activeCell="M12" sqref="M12"/>
    </sheetView>
  </sheetViews>
  <sheetFormatPr defaultRowHeight="14.25" x14ac:dyDescent="0.45"/>
  <cols>
    <col min="7" max="7" width="25.53125" customWidth="1"/>
    <col min="9" max="9" width="19.86328125" customWidth="1"/>
    <col min="12" max="12" width="26.3984375" customWidth="1"/>
    <col min="14" max="14" width="24.53125" customWidth="1"/>
    <col min="16" max="16" width="15.796875" customWidth="1"/>
    <col min="17" max="17" width="19.53125" customWidth="1"/>
    <col min="19" max="19" width="22.53125" customWidth="1"/>
    <col min="22" max="22" width="11.796875" customWidth="1"/>
    <col min="23" max="23" width="13.19921875" customWidth="1"/>
    <col min="24" max="24" width="11.73046875" bestFit="1" customWidth="1"/>
    <col min="29" max="29" width="22.6640625" customWidth="1"/>
  </cols>
  <sheetData>
    <row r="1" spans="1:32" ht="17.25" x14ac:dyDescent="0.45">
      <c r="G1" s="12" t="s">
        <v>108</v>
      </c>
      <c r="L1" t="s">
        <v>91</v>
      </c>
      <c r="V1" t="s">
        <v>96</v>
      </c>
    </row>
    <row r="2" spans="1:32" x14ac:dyDescent="0.45">
      <c r="A2" t="s">
        <v>88</v>
      </c>
      <c r="B2" t="s">
        <v>90</v>
      </c>
      <c r="C2" s="3" t="s">
        <v>89</v>
      </c>
      <c r="E2" t="s">
        <v>102</v>
      </c>
      <c r="G2" s="5" t="s">
        <v>112</v>
      </c>
      <c r="H2" t="s">
        <v>92</v>
      </c>
      <c r="I2" s="5" t="s">
        <v>116</v>
      </c>
      <c r="J2" t="s">
        <v>93</v>
      </c>
      <c r="K2" s="5" t="s">
        <v>103</v>
      </c>
      <c r="L2" s="5" t="s">
        <v>112</v>
      </c>
      <c r="M2" t="s">
        <v>92</v>
      </c>
      <c r="N2" s="5" t="s">
        <v>116</v>
      </c>
      <c r="O2" t="s">
        <v>104</v>
      </c>
      <c r="P2" s="5" t="s">
        <v>101</v>
      </c>
      <c r="Q2" s="8" t="s">
        <v>98</v>
      </c>
      <c r="R2" t="s">
        <v>100</v>
      </c>
      <c r="S2" s="8" t="s">
        <v>99</v>
      </c>
      <c r="T2" s="8" t="s">
        <v>95</v>
      </c>
      <c r="U2" s="5"/>
      <c r="V2" t="s">
        <v>92</v>
      </c>
      <c r="W2" s="5" t="s">
        <v>94</v>
      </c>
      <c r="Y2" t="s">
        <v>97</v>
      </c>
    </row>
    <row r="3" spans="1:32" x14ac:dyDescent="0.45">
      <c r="A3" t="s">
        <v>0</v>
      </c>
      <c r="B3">
        <v>0</v>
      </c>
      <c r="C3">
        <v>2</v>
      </c>
      <c r="F3">
        <v>2011</v>
      </c>
    </row>
    <row r="4" spans="1:32" x14ac:dyDescent="0.45">
      <c r="A4" t="s">
        <v>1</v>
      </c>
      <c r="B4">
        <v>0</v>
      </c>
      <c r="C4">
        <v>1</v>
      </c>
      <c r="F4">
        <v>2012</v>
      </c>
      <c r="G4">
        <v>16780</v>
      </c>
      <c r="H4">
        <v>31000</v>
      </c>
      <c r="I4">
        <v>12680</v>
      </c>
      <c r="J4">
        <f t="shared" ref="J4:J5" si="0">H4*$J$12</f>
        <v>11680.712231807123</v>
      </c>
      <c r="K4">
        <v>79140</v>
      </c>
      <c r="L4">
        <f>AVERAGE(G4:G5)</f>
        <v>17787</v>
      </c>
      <c r="M4">
        <f>AVERAGE(H4:H5)</f>
        <v>29760.5</v>
      </c>
      <c r="N4">
        <f>AVERAGE(I4:I5)</f>
        <v>12807</v>
      </c>
      <c r="O4">
        <f>AVERAGE(J4:J5)</f>
        <v>11213.672141119223</v>
      </c>
      <c r="P4">
        <f>SUM(L4:N4)</f>
        <v>60354.5</v>
      </c>
      <c r="Q4">
        <f>L4*O4+N4*M4</f>
        <v>580600309.87408757</v>
      </c>
      <c r="R4">
        <v>0.93859999999999999</v>
      </c>
      <c r="S4">
        <f>Q4^R4</f>
        <v>168180329.61672848</v>
      </c>
    </row>
    <row r="5" spans="1:32" x14ac:dyDescent="0.45">
      <c r="A5" t="s">
        <v>2</v>
      </c>
      <c r="B5">
        <v>0</v>
      </c>
      <c r="C5">
        <v>5</v>
      </c>
      <c r="F5">
        <v>2013</v>
      </c>
      <c r="G5">
        <v>18794</v>
      </c>
      <c r="H5">
        <v>28521</v>
      </c>
      <c r="I5">
        <v>12934</v>
      </c>
      <c r="J5">
        <f t="shared" si="0"/>
        <v>10746.632050431321</v>
      </c>
      <c r="K5">
        <v>79539</v>
      </c>
    </row>
    <row r="6" spans="1:32" x14ac:dyDescent="0.45">
      <c r="A6" t="s">
        <v>3</v>
      </c>
      <c r="B6">
        <v>0</v>
      </c>
      <c r="C6">
        <v>9</v>
      </c>
      <c r="F6" s="6">
        <v>2014</v>
      </c>
      <c r="G6" s="7">
        <v>17007</v>
      </c>
      <c r="H6" s="7">
        <v>17061</v>
      </c>
      <c r="I6" s="7">
        <v>9733</v>
      </c>
      <c r="J6" s="7"/>
      <c r="K6" s="7">
        <v>90895</v>
      </c>
      <c r="L6" s="7"/>
    </row>
    <row r="7" spans="1:32" x14ac:dyDescent="0.45">
      <c r="A7" t="s">
        <v>4</v>
      </c>
      <c r="B7">
        <v>0</v>
      </c>
      <c r="C7">
        <v>4</v>
      </c>
      <c r="F7" s="4">
        <v>2015</v>
      </c>
      <c r="G7">
        <v>20419</v>
      </c>
      <c r="H7">
        <v>27126</v>
      </c>
      <c r="I7">
        <v>15793</v>
      </c>
      <c r="J7">
        <v>10221</v>
      </c>
      <c r="K7">
        <v>79098</v>
      </c>
    </row>
    <row r="8" spans="1:32" x14ac:dyDescent="0.45">
      <c r="A8" t="s">
        <v>5</v>
      </c>
      <c r="B8">
        <v>0</v>
      </c>
      <c r="C8">
        <v>6</v>
      </c>
      <c r="F8" s="4">
        <v>2016</v>
      </c>
      <c r="G8">
        <v>20841</v>
      </c>
      <c r="H8">
        <v>28236</v>
      </c>
      <c r="I8">
        <v>15855</v>
      </c>
      <c r="J8">
        <f t="shared" ref="J8:J10" si="1">H8*$J$12</f>
        <v>10639.244857332449</v>
      </c>
      <c r="K8">
        <v>84952</v>
      </c>
      <c r="L8">
        <f>AVERAGE(G7:G10)</f>
        <v>20077</v>
      </c>
      <c r="M8">
        <f>AVERAGE(H7:H10)</f>
        <v>25961.25</v>
      </c>
      <c r="N8">
        <f>AVERAGE(I7:I10)</f>
        <v>15758.25</v>
      </c>
      <c r="O8">
        <f>AVERAGE(J7:J10)</f>
        <v>9782.1254976775053</v>
      </c>
      <c r="P8">
        <f>SUM(L8:N8)</f>
        <v>61796.5</v>
      </c>
      <c r="Q8">
        <f>L8*O8+N8*M8</f>
        <v>605499601.42937124</v>
      </c>
      <c r="R8">
        <v>0.93859999999999999</v>
      </c>
      <c r="S8">
        <f>Q8^R8</f>
        <v>174941187.62631261</v>
      </c>
      <c r="T8">
        <f>S8/S4</f>
        <v>1.0402000520809518</v>
      </c>
      <c r="U8">
        <f>L8/L4</f>
        <v>1.1287457131612977</v>
      </c>
      <c r="V8">
        <f t="shared" ref="V8:W8" si="2">M8/M4</f>
        <v>0.87233917440903208</v>
      </c>
      <c r="W8">
        <f t="shared" si="2"/>
        <v>1.2304403841649099</v>
      </c>
      <c r="Y8">
        <v>0.93859999999999999</v>
      </c>
    </row>
    <row r="9" spans="1:32" x14ac:dyDescent="0.45">
      <c r="A9" t="s">
        <v>6</v>
      </c>
      <c r="B9">
        <v>0</v>
      </c>
      <c r="C9">
        <v>3</v>
      </c>
      <c r="F9" s="4">
        <v>2017</v>
      </c>
      <c r="G9">
        <v>18691</v>
      </c>
      <c r="H9">
        <v>21339</v>
      </c>
      <c r="I9">
        <v>15041</v>
      </c>
      <c r="J9">
        <f t="shared" si="1"/>
        <v>8040.4747843397481</v>
      </c>
      <c r="K9">
        <v>85636</v>
      </c>
      <c r="P9">
        <f>P8/P4</f>
        <v>1.0238921704263975</v>
      </c>
    </row>
    <row r="10" spans="1:32" x14ac:dyDescent="0.45">
      <c r="A10" t="s">
        <v>7</v>
      </c>
      <c r="B10">
        <v>0</v>
      </c>
      <c r="C10">
        <v>6</v>
      </c>
      <c r="F10" s="4">
        <v>2018</v>
      </c>
      <c r="G10">
        <v>20357</v>
      </c>
      <c r="H10">
        <v>27144</v>
      </c>
      <c r="I10">
        <v>16344</v>
      </c>
      <c r="J10">
        <f t="shared" si="1"/>
        <v>10227.782349037823</v>
      </c>
      <c r="K10">
        <v>90784</v>
      </c>
    </row>
    <row r="11" spans="1:32" x14ac:dyDescent="0.45">
      <c r="A11" t="s">
        <v>8</v>
      </c>
      <c r="B11">
        <v>0</v>
      </c>
      <c r="C11">
        <v>3</v>
      </c>
      <c r="F11" s="4"/>
    </row>
    <row r="12" spans="1:32" x14ac:dyDescent="0.45">
      <c r="A12" t="s">
        <v>9</v>
      </c>
      <c r="B12">
        <v>0</v>
      </c>
      <c r="C12">
        <v>3</v>
      </c>
      <c r="J12">
        <v>0.3767971687679717</v>
      </c>
      <c r="AD12" t="s">
        <v>105</v>
      </c>
    </row>
    <row r="13" spans="1:32" ht="15.4" x14ac:dyDescent="0.45">
      <c r="A13" t="s">
        <v>10</v>
      </c>
      <c r="B13">
        <v>0</v>
      </c>
      <c r="C13">
        <v>3</v>
      </c>
      <c r="S13">
        <v>3.39</v>
      </c>
      <c r="T13">
        <v>12807</v>
      </c>
      <c r="U13">
        <f>29761</f>
        <v>29761</v>
      </c>
      <c r="V13">
        <v>17787</v>
      </c>
      <c r="W13">
        <v>11214</v>
      </c>
      <c r="X13">
        <v>580612545</v>
      </c>
      <c r="Y13">
        <v>15759</v>
      </c>
      <c r="Z13">
        <v>25962</v>
      </c>
      <c r="AA13">
        <v>20077</v>
      </c>
      <c r="AB13">
        <v>9783</v>
      </c>
      <c r="AC13">
        <v>605548449</v>
      </c>
      <c r="AD13">
        <v>0.93859999999999999</v>
      </c>
      <c r="AE13" s="11">
        <v>3.5264754337933066</v>
      </c>
      <c r="AF13" s="9" t="s">
        <v>107</v>
      </c>
    </row>
    <row r="14" spans="1:32" x14ac:dyDescent="0.45">
      <c r="A14" t="s">
        <v>11</v>
      </c>
      <c r="B14">
        <v>0</v>
      </c>
      <c r="C14">
        <v>2</v>
      </c>
      <c r="X14">
        <f>T13*U13+V13*W13</f>
        <v>580612545</v>
      </c>
      <c r="AC14">
        <f>Y13*Z13+AA13*AB13</f>
        <v>605548449</v>
      </c>
      <c r="AE14">
        <f>(AC14/X14)^AD13*S13</f>
        <v>3.5264754337933066</v>
      </c>
    </row>
    <row r="15" spans="1:32" x14ac:dyDescent="0.45">
      <c r="A15" t="s">
        <v>12</v>
      </c>
      <c r="B15">
        <v>0</v>
      </c>
      <c r="C15">
        <v>5</v>
      </c>
    </row>
    <row r="16" spans="1:32" x14ac:dyDescent="0.45">
      <c r="A16" t="s">
        <v>13</v>
      </c>
      <c r="B16">
        <v>0</v>
      </c>
      <c r="C16">
        <v>6</v>
      </c>
      <c r="T16">
        <v>15758.25</v>
      </c>
      <c r="U16">
        <v>25961.25</v>
      </c>
      <c r="V16">
        <v>20077</v>
      </c>
      <c r="W16">
        <v>9782.1254976775053</v>
      </c>
      <c r="X16">
        <v>605499601.42937124</v>
      </c>
    </row>
    <row r="17" spans="1:20" x14ac:dyDescent="0.45">
      <c r="A17" t="s">
        <v>14</v>
      </c>
      <c r="B17">
        <v>0</v>
      </c>
      <c r="C17">
        <v>3</v>
      </c>
    </row>
    <row r="18" spans="1:20" x14ac:dyDescent="0.45">
      <c r="A18" t="s">
        <v>15</v>
      </c>
      <c r="B18">
        <v>0</v>
      </c>
      <c r="C18">
        <v>5</v>
      </c>
    </row>
    <row r="19" spans="1:20" x14ac:dyDescent="0.45">
      <c r="A19" t="s">
        <v>16</v>
      </c>
      <c r="B19">
        <v>0</v>
      </c>
      <c r="C19">
        <v>2</v>
      </c>
    </row>
    <row r="20" spans="1:20" x14ac:dyDescent="0.45">
      <c r="A20" t="s">
        <v>17</v>
      </c>
      <c r="B20">
        <v>0</v>
      </c>
      <c r="C20">
        <v>1</v>
      </c>
    </row>
    <row r="21" spans="1:20" x14ac:dyDescent="0.45">
      <c r="A21" t="s">
        <v>18</v>
      </c>
      <c r="B21">
        <v>0</v>
      </c>
      <c r="C21">
        <v>0</v>
      </c>
    </row>
    <row r="22" spans="1:20" x14ac:dyDescent="0.45">
      <c r="A22" t="s">
        <v>19</v>
      </c>
      <c r="B22">
        <v>0</v>
      </c>
      <c r="C22">
        <v>5</v>
      </c>
    </row>
    <row r="23" spans="1:20" x14ac:dyDescent="0.45">
      <c r="A23" t="s">
        <v>20</v>
      </c>
      <c r="B23">
        <v>0</v>
      </c>
      <c r="C23">
        <v>2</v>
      </c>
    </row>
    <row r="24" spans="1:20" x14ac:dyDescent="0.45">
      <c r="A24" t="s">
        <v>21</v>
      </c>
      <c r="B24">
        <v>0</v>
      </c>
      <c r="C24">
        <v>2</v>
      </c>
    </row>
    <row r="25" spans="1:20" x14ac:dyDescent="0.45">
      <c r="A25" t="s">
        <v>22</v>
      </c>
      <c r="B25">
        <v>0</v>
      </c>
      <c r="C25">
        <v>5</v>
      </c>
    </row>
    <row r="26" spans="1:20" x14ac:dyDescent="0.45">
      <c r="A26" t="s">
        <v>23</v>
      </c>
      <c r="B26">
        <v>0</v>
      </c>
      <c r="C26">
        <v>3</v>
      </c>
    </row>
    <row r="27" spans="1:20" x14ac:dyDescent="0.45">
      <c r="A27" t="s">
        <v>24</v>
      </c>
      <c r="B27">
        <v>0</v>
      </c>
      <c r="C27">
        <v>1</v>
      </c>
    </row>
    <row r="28" spans="1:20" x14ac:dyDescent="0.45">
      <c r="A28" t="s">
        <v>25</v>
      </c>
      <c r="B28">
        <v>0</v>
      </c>
      <c r="C28">
        <v>4</v>
      </c>
    </row>
    <row r="29" spans="1:20" x14ac:dyDescent="0.45">
      <c r="A29" t="s">
        <v>26</v>
      </c>
      <c r="B29">
        <v>0</v>
      </c>
      <c r="C29">
        <v>0</v>
      </c>
      <c r="T29" t="s">
        <v>106</v>
      </c>
    </row>
    <row r="30" spans="1:20" x14ac:dyDescent="0.45">
      <c r="A30" t="s">
        <v>27</v>
      </c>
      <c r="B30">
        <v>0</v>
      </c>
      <c r="C30">
        <v>3</v>
      </c>
    </row>
    <row r="31" spans="1:20" x14ac:dyDescent="0.45">
      <c r="A31" t="s">
        <v>28</v>
      </c>
      <c r="B31">
        <v>0</v>
      </c>
      <c r="C31">
        <v>3</v>
      </c>
    </row>
    <row r="32" spans="1:20" x14ac:dyDescent="0.45">
      <c r="A32" t="s">
        <v>29</v>
      </c>
      <c r="B32">
        <v>0</v>
      </c>
      <c r="C32">
        <v>1</v>
      </c>
    </row>
    <row r="33" spans="1:3" x14ac:dyDescent="0.45">
      <c r="A33" t="s">
        <v>30</v>
      </c>
      <c r="B33">
        <v>0</v>
      </c>
      <c r="C33">
        <v>2</v>
      </c>
    </row>
    <row r="34" spans="1:3" x14ac:dyDescent="0.45">
      <c r="A34" t="s">
        <v>31</v>
      </c>
      <c r="B34">
        <v>0</v>
      </c>
      <c r="C34">
        <v>5</v>
      </c>
    </row>
    <row r="35" spans="1:3" x14ac:dyDescent="0.45">
      <c r="A35" t="s">
        <v>32</v>
      </c>
      <c r="B35">
        <v>0</v>
      </c>
      <c r="C35">
        <v>3</v>
      </c>
    </row>
    <row r="36" spans="1:3" x14ac:dyDescent="0.45">
      <c r="A36" t="s">
        <v>33</v>
      </c>
      <c r="B36">
        <v>0</v>
      </c>
      <c r="C36">
        <v>6</v>
      </c>
    </row>
    <row r="37" spans="1:3" x14ac:dyDescent="0.45">
      <c r="A37" t="s">
        <v>35</v>
      </c>
      <c r="B37">
        <v>0</v>
      </c>
      <c r="C37">
        <v>3</v>
      </c>
    </row>
    <row r="38" spans="1:3" x14ac:dyDescent="0.45">
      <c r="A38" t="s">
        <v>34</v>
      </c>
      <c r="B38">
        <v>0</v>
      </c>
      <c r="C38">
        <v>5</v>
      </c>
    </row>
    <row r="39" spans="1:3" x14ac:dyDescent="0.45">
      <c r="A39" s="2" t="s">
        <v>36</v>
      </c>
      <c r="B39" s="2">
        <v>1</v>
      </c>
      <c r="C39" s="2">
        <v>15</v>
      </c>
    </row>
    <row r="40" spans="1:3" x14ac:dyDescent="0.45">
      <c r="A40" s="2" t="s">
        <v>37</v>
      </c>
      <c r="B40" s="2">
        <v>1</v>
      </c>
      <c r="C40" s="2">
        <v>11</v>
      </c>
    </row>
    <row r="41" spans="1:3" x14ac:dyDescent="0.45">
      <c r="A41" s="2" t="s">
        <v>38</v>
      </c>
      <c r="B41" s="2">
        <v>1</v>
      </c>
      <c r="C41" s="2">
        <v>9</v>
      </c>
    </row>
    <row r="42" spans="1:3" x14ac:dyDescent="0.45">
      <c r="A42" s="2" t="s">
        <v>39</v>
      </c>
      <c r="B42" s="2">
        <v>1</v>
      </c>
      <c r="C42" s="2">
        <v>10</v>
      </c>
    </row>
    <row r="43" spans="1:3" x14ac:dyDescent="0.45">
      <c r="A43" s="1" t="s">
        <v>40</v>
      </c>
      <c r="B43" s="1">
        <v>2</v>
      </c>
      <c r="C43" s="1">
        <v>3</v>
      </c>
    </row>
    <row r="44" spans="1:3" x14ac:dyDescent="0.45">
      <c r="A44" s="1" t="s">
        <v>41</v>
      </c>
      <c r="B44" s="1">
        <v>2</v>
      </c>
      <c r="C44" s="1">
        <v>2</v>
      </c>
    </row>
    <row r="45" spans="1:3" x14ac:dyDescent="0.45">
      <c r="A45" s="1" t="s">
        <v>42</v>
      </c>
      <c r="B45" s="1">
        <v>2</v>
      </c>
      <c r="C45" s="1">
        <v>2</v>
      </c>
    </row>
    <row r="46" spans="1:3" x14ac:dyDescent="0.45">
      <c r="A46" s="1" t="s">
        <v>43</v>
      </c>
      <c r="B46" s="1">
        <v>2</v>
      </c>
      <c r="C46" s="1">
        <v>9</v>
      </c>
    </row>
    <row r="47" spans="1:3" x14ac:dyDescent="0.45">
      <c r="A47" s="1" t="s">
        <v>44</v>
      </c>
      <c r="B47" s="1">
        <v>2</v>
      </c>
      <c r="C47" s="1">
        <v>2</v>
      </c>
    </row>
    <row r="48" spans="1:3" x14ac:dyDescent="0.45">
      <c r="A48" s="1" t="s">
        <v>45</v>
      </c>
      <c r="B48" s="1">
        <v>2</v>
      </c>
      <c r="C48" s="1">
        <v>9</v>
      </c>
    </row>
    <row r="49" spans="1:3" x14ac:dyDescent="0.45">
      <c r="A49" s="1" t="s">
        <v>46</v>
      </c>
      <c r="B49" s="1">
        <v>2</v>
      </c>
      <c r="C49" s="1">
        <v>2</v>
      </c>
    </row>
    <row r="50" spans="1:3" x14ac:dyDescent="0.45">
      <c r="A50" s="1" t="s">
        <v>47</v>
      </c>
      <c r="B50" s="1">
        <v>2</v>
      </c>
      <c r="C50" s="1">
        <v>0</v>
      </c>
    </row>
    <row r="51" spans="1:3" x14ac:dyDescent="0.45">
      <c r="A51" s="1" t="s">
        <v>48</v>
      </c>
      <c r="B51" s="1">
        <v>2</v>
      </c>
      <c r="C51" s="1">
        <v>2</v>
      </c>
    </row>
    <row r="52" spans="1:3" x14ac:dyDescent="0.45">
      <c r="A52" s="1" t="s">
        <v>49</v>
      </c>
      <c r="B52" s="1">
        <v>2</v>
      </c>
      <c r="C52" s="1">
        <v>3</v>
      </c>
    </row>
    <row r="53" spans="1:3" x14ac:dyDescent="0.45">
      <c r="A53" s="1" t="s">
        <v>50</v>
      </c>
      <c r="B53" s="1">
        <v>2</v>
      </c>
      <c r="C53" s="1">
        <v>3</v>
      </c>
    </row>
    <row r="54" spans="1:3" x14ac:dyDescent="0.45">
      <c r="A54" s="1" t="s">
        <v>51</v>
      </c>
      <c r="B54" s="1">
        <v>2</v>
      </c>
      <c r="C54" s="1">
        <v>5</v>
      </c>
    </row>
    <row r="55" spans="1:3" x14ac:dyDescent="0.45">
      <c r="A55" s="1" t="s">
        <v>52</v>
      </c>
      <c r="B55" s="1">
        <v>2</v>
      </c>
      <c r="C55" s="1">
        <v>5</v>
      </c>
    </row>
    <row r="56" spans="1:3" x14ac:dyDescent="0.45">
      <c r="A56" s="1" t="s">
        <v>53</v>
      </c>
      <c r="B56" s="1">
        <v>2</v>
      </c>
      <c r="C56" s="1">
        <v>2</v>
      </c>
    </row>
    <row r="57" spans="1:3" x14ac:dyDescent="0.45">
      <c r="A57" s="1" t="s">
        <v>54</v>
      </c>
      <c r="B57" s="1">
        <v>2</v>
      </c>
      <c r="C57" s="1">
        <v>2</v>
      </c>
    </row>
    <row r="58" spans="1:3" x14ac:dyDescent="0.45">
      <c r="A58" s="1" t="s">
        <v>55</v>
      </c>
      <c r="B58" s="1">
        <v>2</v>
      </c>
      <c r="C58" s="1">
        <v>4</v>
      </c>
    </row>
    <row r="59" spans="1:3" x14ac:dyDescent="0.45">
      <c r="A59" s="1" t="s">
        <v>56</v>
      </c>
      <c r="B59" s="1">
        <v>2</v>
      </c>
      <c r="C59" s="1">
        <v>6</v>
      </c>
    </row>
    <row r="60" spans="1:3" x14ac:dyDescent="0.45">
      <c r="A60" s="1" t="s">
        <v>57</v>
      </c>
      <c r="B60" s="1">
        <v>2</v>
      </c>
      <c r="C60" s="1">
        <v>5</v>
      </c>
    </row>
    <row r="61" spans="1:3" x14ac:dyDescent="0.45">
      <c r="A61" s="1" t="s">
        <v>58</v>
      </c>
      <c r="B61" s="1">
        <v>2</v>
      </c>
      <c r="C61" s="1">
        <v>2</v>
      </c>
    </row>
    <row r="62" spans="1:3" x14ac:dyDescent="0.45">
      <c r="A62" s="1" t="s">
        <v>59</v>
      </c>
      <c r="B62" s="1">
        <v>2</v>
      </c>
      <c r="C62" s="1">
        <v>3</v>
      </c>
    </row>
    <row r="63" spans="1:3" x14ac:dyDescent="0.45">
      <c r="A63" s="1" t="s">
        <v>60</v>
      </c>
      <c r="B63" s="1">
        <v>2</v>
      </c>
      <c r="C63" s="1">
        <v>2</v>
      </c>
    </row>
    <row r="64" spans="1:3" x14ac:dyDescent="0.45">
      <c r="A64" s="1" t="s">
        <v>61</v>
      </c>
      <c r="B64" s="1">
        <v>2</v>
      </c>
      <c r="C64" s="1">
        <v>6</v>
      </c>
    </row>
    <row r="65" spans="1:3" x14ac:dyDescent="0.45">
      <c r="A65" s="1" t="s">
        <v>62</v>
      </c>
      <c r="B65" s="1">
        <v>2</v>
      </c>
      <c r="C65" s="1">
        <v>2</v>
      </c>
    </row>
    <row r="66" spans="1:3" x14ac:dyDescent="0.45">
      <c r="A66" s="1" t="s">
        <v>63</v>
      </c>
      <c r="B66" s="1">
        <v>2</v>
      </c>
      <c r="C66" s="1">
        <v>4</v>
      </c>
    </row>
    <row r="67" spans="1:3" x14ac:dyDescent="0.45">
      <c r="A67" s="1" t="s">
        <v>64</v>
      </c>
      <c r="B67" s="1">
        <v>2</v>
      </c>
      <c r="C67" s="1">
        <v>3</v>
      </c>
    </row>
    <row r="68" spans="1:3" x14ac:dyDescent="0.45">
      <c r="A68" s="1" t="s">
        <v>65</v>
      </c>
      <c r="B68" s="1">
        <v>2</v>
      </c>
      <c r="C68" s="1">
        <v>5</v>
      </c>
    </row>
    <row r="69" spans="1:3" x14ac:dyDescent="0.45">
      <c r="A69" s="1" t="s">
        <v>66</v>
      </c>
      <c r="B69" s="1">
        <v>2</v>
      </c>
      <c r="C69" s="1">
        <v>4</v>
      </c>
    </row>
    <row r="70" spans="1:3" x14ac:dyDescent="0.45">
      <c r="A70" s="1" t="s">
        <v>67</v>
      </c>
      <c r="B70" s="1">
        <v>2</v>
      </c>
      <c r="C70" s="1">
        <v>2</v>
      </c>
    </row>
    <row r="71" spans="1:3" x14ac:dyDescent="0.45">
      <c r="A71" s="1" t="s">
        <v>68</v>
      </c>
      <c r="B71" s="1">
        <v>2</v>
      </c>
      <c r="C71" s="1">
        <v>7</v>
      </c>
    </row>
    <row r="72" spans="1:3" x14ac:dyDescent="0.45">
      <c r="A72" s="1" t="s">
        <v>69</v>
      </c>
      <c r="B72" s="1">
        <v>2</v>
      </c>
      <c r="C72" s="1">
        <v>4</v>
      </c>
    </row>
    <row r="73" spans="1:3" x14ac:dyDescent="0.45">
      <c r="A73" s="1" t="s">
        <v>70</v>
      </c>
      <c r="B73" s="1">
        <v>2</v>
      </c>
      <c r="C73" s="1">
        <v>2</v>
      </c>
    </row>
    <row r="74" spans="1:3" x14ac:dyDescent="0.45">
      <c r="A74" s="1" t="s">
        <v>71</v>
      </c>
      <c r="B74" s="1">
        <v>2</v>
      </c>
      <c r="C74" s="1">
        <v>5</v>
      </c>
    </row>
    <row r="75" spans="1:3" x14ac:dyDescent="0.45">
      <c r="A75" s="1" t="s">
        <v>72</v>
      </c>
      <c r="B75" s="1">
        <v>2</v>
      </c>
      <c r="C75" s="1">
        <v>2</v>
      </c>
    </row>
    <row r="76" spans="1:3" x14ac:dyDescent="0.45">
      <c r="A76" s="1" t="s">
        <v>73</v>
      </c>
      <c r="B76" s="1">
        <v>2</v>
      </c>
      <c r="C76" s="1">
        <v>5</v>
      </c>
    </row>
    <row r="77" spans="1:3" x14ac:dyDescent="0.45">
      <c r="A77" s="1" t="s">
        <v>74</v>
      </c>
      <c r="B77" s="1">
        <v>2</v>
      </c>
      <c r="C77" s="1">
        <v>2</v>
      </c>
    </row>
    <row r="78" spans="1:3" x14ac:dyDescent="0.45">
      <c r="A78" s="1" t="s">
        <v>75</v>
      </c>
      <c r="B78" s="1">
        <v>2</v>
      </c>
      <c r="C78" s="1">
        <v>2</v>
      </c>
    </row>
    <row r="79" spans="1:3" x14ac:dyDescent="0.45">
      <c r="A79" s="1" t="s">
        <v>76</v>
      </c>
      <c r="B79" s="1">
        <v>2</v>
      </c>
      <c r="C79" s="1">
        <v>4</v>
      </c>
    </row>
    <row r="80" spans="1:3" x14ac:dyDescent="0.45">
      <c r="A80" s="1" t="s">
        <v>77</v>
      </c>
      <c r="B80" s="1">
        <v>2</v>
      </c>
      <c r="C80" s="1">
        <v>2</v>
      </c>
    </row>
    <row r="81" spans="1:3" x14ac:dyDescent="0.45">
      <c r="A81" s="1" t="s">
        <v>78</v>
      </c>
      <c r="B81" s="1">
        <v>2</v>
      </c>
      <c r="C81" s="1">
        <v>4</v>
      </c>
    </row>
    <row r="82" spans="1:3" x14ac:dyDescent="0.45">
      <c r="A82" s="1" t="s">
        <v>79</v>
      </c>
      <c r="B82" s="1">
        <v>2</v>
      </c>
      <c r="C82" s="1">
        <v>4</v>
      </c>
    </row>
    <row r="83" spans="1:3" x14ac:dyDescent="0.45">
      <c r="A83" s="1" t="s">
        <v>80</v>
      </c>
      <c r="B83" s="1">
        <v>2</v>
      </c>
      <c r="C83" s="1">
        <v>4</v>
      </c>
    </row>
    <row r="84" spans="1:3" x14ac:dyDescent="0.45">
      <c r="A84" s="1" t="s">
        <v>81</v>
      </c>
      <c r="B84" s="1">
        <v>2</v>
      </c>
      <c r="C84" s="1">
        <v>2</v>
      </c>
    </row>
    <row r="85" spans="1:3" x14ac:dyDescent="0.45">
      <c r="A85" s="1" t="s">
        <v>82</v>
      </c>
      <c r="B85" s="1">
        <v>2</v>
      </c>
      <c r="C85" s="1">
        <v>9</v>
      </c>
    </row>
    <row r="86" spans="1:3" x14ac:dyDescent="0.45">
      <c r="A86" s="1" t="s">
        <v>83</v>
      </c>
      <c r="B86" s="1">
        <v>2</v>
      </c>
      <c r="C86" s="1">
        <v>3</v>
      </c>
    </row>
    <row r="87" spans="1:3" x14ac:dyDescent="0.45">
      <c r="A87" s="1" t="s">
        <v>84</v>
      </c>
      <c r="B87" s="1">
        <v>2</v>
      </c>
      <c r="C87" s="1">
        <v>2</v>
      </c>
    </row>
    <row r="88" spans="1:3" x14ac:dyDescent="0.45">
      <c r="A88" s="1" t="s">
        <v>85</v>
      </c>
      <c r="B88" s="1">
        <v>2</v>
      </c>
      <c r="C88" s="1">
        <v>1</v>
      </c>
    </row>
    <row r="89" spans="1:3" x14ac:dyDescent="0.45">
      <c r="A89" s="1" t="s">
        <v>86</v>
      </c>
      <c r="B89" s="1">
        <v>2</v>
      </c>
      <c r="C89" s="1">
        <v>2</v>
      </c>
    </row>
    <row r="90" spans="1:3" x14ac:dyDescent="0.45">
      <c r="A90" s="1" t="s">
        <v>87</v>
      </c>
      <c r="B90" s="1">
        <v>2</v>
      </c>
      <c r="C90" s="1">
        <v>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>
      <selection activeCell="Q24" sqref="Q24"/>
    </sheetView>
  </sheetViews>
  <sheetFormatPr defaultRowHeight="14.25" x14ac:dyDescent="0.45"/>
  <cols>
    <col min="1" max="1" width="17.06640625" customWidth="1"/>
    <col min="6" max="6" width="25.53125" customWidth="1"/>
    <col min="8" max="8" width="19.86328125" style="15" customWidth="1"/>
    <col min="10" max="10" width="19.86328125" style="15" customWidth="1"/>
    <col min="11" max="11" width="12.1328125" customWidth="1"/>
    <col min="12" max="12" width="25.19921875" customWidth="1"/>
    <col min="13" max="13" width="26.3984375" customWidth="1"/>
    <col min="15" max="15" width="24.53125" customWidth="1"/>
    <col min="16" max="16" width="15.796875" customWidth="1"/>
    <col min="17" max="17" width="19.53125" customWidth="1"/>
    <col min="19" max="19" width="22.53125" customWidth="1"/>
    <col min="20" max="20" width="15.86328125" customWidth="1"/>
    <col min="22" max="22" width="11.796875" customWidth="1"/>
    <col min="23" max="23" width="13.19921875" customWidth="1"/>
  </cols>
  <sheetData>
    <row r="1" spans="1:25" ht="23.25" x14ac:dyDescent="0.7">
      <c r="B1" t="s">
        <v>109</v>
      </c>
      <c r="C1" t="s">
        <v>110</v>
      </c>
      <c r="E1" s="17" t="s">
        <v>115</v>
      </c>
      <c r="M1" t="s">
        <v>91</v>
      </c>
      <c r="V1" t="s">
        <v>96</v>
      </c>
    </row>
    <row r="2" spans="1:25" x14ac:dyDescent="0.45">
      <c r="A2">
        <v>1</v>
      </c>
      <c r="B2" s="13" t="s">
        <v>0</v>
      </c>
      <c r="C2" s="13">
        <v>6</v>
      </c>
      <c r="F2" s="5" t="s">
        <v>111</v>
      </c>
      <c r="G2" t="s">
        <v>92</v>
      </c>
      <c r="H2" s="18" t="s">
        <v>112</v>
      </c>
      <c r="I2" t="s">
        <v>93</v>
      </c>
      <c r="J2" s="18" t="s">
        <v>113</v>
      </c>
      <c r="K2" t="s">
        <v>102</v>
      </c>
      <c r="L2" s="5" t="s">
        <v>114</v>
      </c>
      <c r="M2" s="5" t="s">
        <v>111</v>
      </c>
      <c r="N2" t="s">
        <v>92</v>
      </c>
      <c r="O2" s="18" t="s">
        <v>112</v>
      </c>
      <c r="P2" t="s">
        <v>104</v>
      </c>
      <c r="Q2" s="8" t="s">
        <v>98</v>
      </c>
      <c r="R2" t="s">
        <v>100</v>
      </c>
      <c r="S2" s="8" t="s">
        <v>99</v>
      </c>
      <c r="T2" s="8" t="s">
        <v>95</v>
      </c>
      <c r="U2" s="5"/>
      <c r="V2" t="s">
        <v>92</v>
      </c>
      <c r="W2" s="5" t="s">
        <v>94</v>
      </c>
      <c r="Y2" t="s">
        <v>97</v>
      </c>
    </row>
    <row r="3" spans="1:25" x14ac:dyDescent="0.45">
      <c r="A3">
        <v>2</v>
      </c>
      <c r="B3" s="13" t="s">
        <v>1</v>
      </c>
      <c r="C3" s="13">
        <v>7</v>
      </c>
      <c r="E3">
        <v>2011</v>
      </c>
      <c r="G3">
        <v>20000</v>
      </c>
      <c r="I3">
        <v>21000</v>
      </c>
      <c r="L3">
        <v>78390</v>
      </c>
      <c r="O3" s="15"/>
    </row>
    <row r="4" spans="1:25" x14ac:dyDescent="0.45">
      <c r="A4">
        <v>3</v>
      </c>
      <c r="B4" s="13" t="s">
        <v>2</v>
      </c>
      <c r="C4" s="13">
        <v>9</v>
      </c>
      <c r="E4">
        <v>2012</v>
      </c>
      <c r="F4">
        <v>16780</v>
      </c>
      <c r="G4">
        <v>21000</v>
      </c>
      <c r="I4">
        <v>33000</v>
      </c>
      <c r="L4">
        <v>79147</v>
      </c>
      <c r="M4">
        <f>AVERAGE(F3:F5)</f>
        <v>17786.5</v>
      </c>
      <c r="N4">
        <f>AVERAGE(G3:G5)</f>
        <v>21329.666666666668</v>
      </c>
      <c r="O4" s="19">
        <f>AVERAGE(H5)</f>
        <v>39430</v>
      </c>
      <c r="P4">
        <f>AVERAGE(I3:I5)</f>
        <v>29714</v>
      </c>
      <c r="Q4">
        <f>M4*N4+O4*P4</f>
        <v>1551003136.1666667</v>
      </c>
      <c r="R4">
        <v>0.93859999999999999</v>
      </c>
      <c r="S4">
        <f>Q4^R4</f>
        <v>422969505.6445539</v>
      </c>
    </row>
    <row r="5" spans="1:25" x14ac:dyDescent="0.45">
      <c r="A5">
        <v>4</v>
      </c>
      <c r="B5" s="13" t="s">
        <v>3</v>
      </c>
      <c r="C5" s="13">
        <v>5</v>
      </c>
      <c r="E5">
        <v>2013</v>
      </c>
      <c r="F5">
        <v>18793</v>
      </c>
      <c r="G5">
        <v>22989</v>
      </c>
      <c r="H5" s="19">
        <f>ROUND(K5/2-L5/2+J5,0)</f>
        <v>39430</v>
      </c>
      <c r="I5">
        <v>35142</v>
      </c>
      <c r="J5" s="15">
        <v>20572</v>
      </c>
      <c r="K5">
        <v>117251</v>
      </c>
      <c r="L5">
        <v>79536</v>
      </c>
      <c r="O5" s="19"/>
    </row>
    <row r="6" spans="1:25" x14ac:dyDescent="0.45">
      <c r="A6">
        <v>5</v>
      </c>
      <c r="B6" s="13" t="s">
        <v>4</v>
      </c>
      <c r="C6" s="13">
        <v>7</v>
      </c>
      <c r="E6" s="6">
        <v>2014</v>
      </c>
      <c r="F6" s="7">
        <v>17007</v>
      </c>
      <c r="G6" s="7">
        <v>19753</v>
      </c>
      <c r="H6" s="19">
        <f t="shared" ref="H6:H9" si="0">ROUND(K6/2-L6/2+J6,0)</f>
        <v>35748</v>
      </c>
      <c r="I6" s="7">
        <v>32514</v>
      </c>
      <c r="J6" s="16">
        <v>18110</v>
      </c>
      <c r="K6" s="7">
        <v>126171</v>
      </c>
      <c r="L6" s="7">
        <v>90895</v>
      </c>
      <c r="M6" s="7"/>
      <c r="O6" s="19"/>
    </row>
    <row r="7" spans="1:25" x14ac:dyDescent="0.45">
      <c r="A7">
        <v>6</v>
      </c>
      <c r="B7" s="13" t="s">
        <v>5</v>
      </c>
      <c r="C7" s="13">
        <v>6</v>
      </c>
      <c r="E7" s="4">
        <v>2015</v>
      </c>
      <c r="F7">
        <v>20491</v>
      </c>
      <c r="G7">
        <v>22440</v>
      </c>
      <c r="H7" s="19">
        <f t="shared" si="0"/>
        <v>44792</v>
      </c>
      <c r="I7">
        <v>35089</v>
      </c>
      <c r="J7" s="15">
        <v>21845</v>
      </c>
      <c r="K7">
        <v>124992</v>
      </c>
      <c r="L7">
        <v>79098</v>
      </c>
      <c r="O7" s="19"/>
    </row>
    <row r="8" spans="1:25" x14ac:dyDescent="0.45">
      <c r="A8">
        <v>7</v>
      </c>
      <c r="B8" s="13" t="s">
        <v>6</v>
      </c>
      <c r="C8" s="13">
        <v>6</v>
      </c>
      <c r="E8" s="4">
        <v>2016</v>
      </c>
      <c r="F8">
        <v>20841</v>
      </c>
      <c r="G8">
        <v>28400</v>
      </c>
      <c r="H8" s="19">
        <f t="shared" si="0"/>
        <v>44533</v>
      </c>
      <c r="I8">
        <v>37543</v>
      </c>
      <c r="J8" s="15">
        <v>22343</v>
      </c>
      <c r="K8">
        <v>129331</v>
      </c>
      <c r="L8">
        <v>84952</v>
      </c>
      <c r="M8">
        <f>AVERAGE(F7:F10)</f>
        <v>20095</v>
      </c>
      <c r="N8">
        <f>AVERAGE(G7:G10)</f>
        <v>23783.75</v>
      </c>
      <c r="O8" s="19">
        <f>AVERAGE(H7:H10)</f>
        <v>43498.75</v>
      </c>
      <c r="P8">
        <f>AVERAGE(I7:I10)</f>
        <v>36538.75</v>
      </c>
      <c r="Q8">
        <f>M8*N8+O8*P8</f>
        <v>2067324407.8125</v>
      </c>
      <c r="R8">
        <v>0.93859999999999999</v>
      </c>
      <c r="S8">
        <f>Q8^R8</f>
        <v>553914255.33815408</v>
      </c>
      <c r="T8">
        <f>S8/S4</f>
        <v>1.309584374159684</v>
      </c>
      <c r="U8">
        <f>M8/M4</f>
        <v>1.1297894470525398</v>
      </c>
      <c r="V8">
        <f t="shared" ref="V8:W8" si="1">N8/N4</f>
        <v>1.1150549313163198</v>
      </c>
      <c r="W8">
        <f t="shared" si="1"/>
        <v>1.1031891960436215</v>
      </c>
      <c r="Y8">
        <v>0.93859999999999999</v>
      </c>
    </row>
    <row r="9" spans="1:25" x14ac:dyDescent="0.45">
      <c r="A9">
        <v>8</v>
      </c>
      <c r="B9" s="13" t="s">
        <v>7</v>
      </c>
      <c r="C9" s="13">
        <v>5</v>
      </c>
      <c r="E9" s="4">
        <v>2017</v>
      </c>
      <c r="F9">
        <v>18691</v>
      </c>
      <c r="G9">
        <v>22078</v>
      </c>
      <c r="H9" s="19">
        <f t="shared" si="0"/>
        <v>41464</v>
      </c>
      <c r="I9">
        <v>36079</v>
      </c>
      <c r="J9" s="15">
        <v>19274</v>
      </c>
      <c r="K9">
        <v>130015</v>
      </c>
      <c r="L9">
        <v>85636</v>
      </c>
      <c r="R9">
        <f>Q8/Q4</f>
        <v>1.33289505327625</v>
      </c>
    </row>
    <row r="10" spans="1:25" x14ac:dyDescent="0.45">
      <c r="A10">
        <v>9</v>
      </c>
      <c r="B10" s="13" t="s">
        <v>8</v>
      </c>
      <c r="C10" s="13">
        <v>4</v>
      </c>
      <c r="E10" s="4">
        <v>2018</v>
      </c>
      <c r="F10">
        <v>20357</v>
      </c>
      <c r="G10">
        <v>22217</v>
      </c>
      <c r="H10" s="19">
        <f>ROUND(K10/2-L10/2+J10,0)</f>
        <v>43206</v>
      </c>
      <c r="I10">
        <v>37444</v>
      </c>
      <c r="J10" s="15">
        <v>21982</v>
      </c>
      <c r="K10">
        <v>133231</v>
      </c>
      <c r="L10">
        <v>90784</v>
      </c>
    </row>
    <row r="11" spans="1:25" x14ac:dyDescent="0.45">
      <c r="A11">
        <v>10</v>
      </c>
      <c r="B11" s="13" t="s">
        <v>9</v>
      </c>
      <c r="C11" s="13">
        <v>10</v>
      </c>
      <c r="E11" s="4"/>
    </row>
    <row r="12" spans="1:25" x14ac:dyDescent="0.45">
      <c r="A12">
        <v>11</v>
      </c>
      <c r="B12" s="13" t="s">
        <v>10</v>
      </c>
      <c r="C12" s="13">
        <v>7</v>
      </c>
    </row>
    <row r="13" spans="1:25" x14ac:dyDescent="0.45">
      <c r="A13">
        <v>12</v>
      </c>
      <c r="B13" s="13" t="s">
        <v>11</v>
      </c>
      <c r="C13" s="13">
        <v>5</v>
      </c>
    </row>
    <row r="14" spans="1:25" x14ac:dyDescent="0.45">
      <c r="A14">
        <v>13</v>
      </c>
      <c r="B14" s="13" t="s">
        <v>12</v>
      </c>
      <c r="C14" s="13">
        <v>4</v>
      </c>
      <c r="P14" s="5" t="s">
        <v>111</v>
      </c>
      <c r="Q14" t="s">
        <v>92</v>
      </c>
      <c r="R14" s="18" t="s">
        <v>112</v>
      </c>
      <c r="S14" t="s">
        <v>104</v>
      </c>
      <c r="T14" s="8" t="s">
        <v>98</v>
      </c>
    </row>
    <row r="15" spans="1:25" x14ac:dyDescent="0.45">
      <c r="A15">
        <v>14</v>
      </c>
      <c r="B15" s="13" t="s">
        <v>13</v>
      </c>
      <c r="C15" s="13">
        <v>5</v>
      </c>
      <c r="O15">
        <v>5.43</v>
      </c>
      <c r="P15">
        <v>17787</v>
      </c>
      <c r="Q15">
        <v>21330</v>
      </c>
      <c r="R15">
        <v>39430</v>
      </c>
      <c r="S15">
        <v>29714</v>
      </c>
      <c r="T15">
        <v>1551019730</v>
      </c>
      <c r="U15">
        <v>0.93859999999999999</v>
      </c>
      <c r="V15" s="11">
        <f>(T19/T16)^U15*O15</f>
        <v>7.1110525638869264</v>
      </c>
      <c r="W15">
        <v>6.2</v>
      </c>
    </row>
    <row r="16" spans="1:25" x14ac:dyDescent="0.45">
      <c r="A16">
        <v>15</v>
      </c>
      <c r="B16" s="13" t="s">
        <v>14</v>
      </c>
      <c r="C16" s="13">
        <v>1</v>
      </c>
      <c r="T16">
        <f>P15*Q15+R15*S15</f>
        <v>1551019730</v>
      </c>
      <c r="W16">
        <f>V15-W15</f>
        <v>0.91105256388692624</v>
      </c>
    </row>
    <row r="17" spans="1:23" x14ac:dyDescent="0.45">
      <c r="A17">
        <v>16</v>
      </c>
      <c r="B17" s="13" t="s">
        <v>15</v>
      </c>
      <c r="C17" s="13">
        <v>7</v>
      </c>
      <c r="W17">
        <f>W16/W15</f>
        <v>0.14694396191724615</v>
      </c>
    </row>
    <row r="18" spans="1:23" x14ac:dyDescent="0.45">
      <c r="A18">
        <v>17</v>
      </c>
      <c r="B18" s="13" t="s">
        <v>16</v>
      </c>
      <c r="C18" s="13">
        <v>2</v>
      </c>
      <c r="P18">
        <v>20095</v>
      </c>
      <c r="Q18">
        <v>23784</v>
      </c>
      <c r="R18">
        <v>43499</v>
      </c>
      <c r="S18">
        <v>36539</v>
      </c>
      <c r="T18">
        <v>2067349441</v>
      </c>
    </row>
    <row r="19" spans="1:23" x14ac:dyDescent="0.45">
      <c r="A19">
        <v>18</v>
      </c>
      <c r="B19" s="13" t="s">
        <v>17</v>
      </c>
      <c r="C19" s="13">
        <v>4</v>
      </c>
      <c r="T19">
        <f>P18*Q18+R18*S18</f>
        <v>2067349441</v>
      </c>
    </row>
    <row r="20" spans="1:23" x14ac:dyDescent="0.45">
      <c r="A20">
        <v>19</v>
      </c>
      <c r="B20" s="13" t="s">
        <v>18</v>
      </c>
      <c r="C20" s="13">
        <v>6</v>
      </c>
    </row>
    <row r="21" spans="1:23" x14ac:dyDescent="0.45">
      <c r="A21">
        <v>20</v>
      </c>
      <c r="B21" s="13" t="s">
        <v>19</v>
      </c>
      <c r="C21" s="13">
        <v>5</v>
      </c>
    </row>
    <row r="22" spans="1:23" x14ac:dyDescent="0.45">
      <c r="A22">
        <v>21</v>
      </c>
      <c r="B22" s="13" t="s">
        <v>20</v>
      </c>
      <c r="C22" s="13">
        <v>2</v>
      </c>
    </row>
    <row r="23" spans="1:23" x14ac:dyDescent="0.45">
      <c r="A23">
        <v>22</v>
      </c>
      <c r="B23" s="13" t="s">
        <v>21</v>
      </c>
      <c r="C23" s="13">
        <v>5</v>
      </c>
    </row>
    <row r="24" spans="1:23" x14ac:dyDescent="0.45">
      <c r="A24">
        <v>23</v>
      </c>
      <c r="B24" s="13" t="s">
        <v>22</v>
      </c>
      <c r="C24" s="13">
        <v>9</v>
      </c>
    </row>
    <row r="25" spans="1:23" x14ac:dyDescent="0.45">
      <c r="A25">
        <v>24</v>
      </c>
      <c r="B25" s="13" t="s">
        <v>23</v>
      </c>
      <c r="C25" s="13">
        <v>4</v>
      </c>
    </row>
    <row r="26" spans="1:23" x14ac:dyDescent="0.45">
      <c r="A26">
        <v>25</v>
      </c>
      <c r="B26" s="13" t="s">
        <v>24</v>
      </c>
      <c r="C26" s="13">
        <v>8</v>
      </c>
    </row>
    <row r="27" spans="1:23" x14ac:dyDescent="0.45">
      <c r="A27">
        <v>26</v>
      </c>
      <c r="B27" s="13" t="s">
        <v>25</v>
      </c>
      <c r="C27" s="13">
        <v>5</v>
      </c>
    </row>
    <row r="28" spans="1:23" x14ac:dyDescent="0.45">
      <c r="A28">
        <v>27</v>
      </c>
      <c r="B28" s="13" t="s">
        <v>26</v>
      </c>
      <c r="C28" s="13">
        <v>5</v>
      </c>
    </row>
    <row r="29" spans="1:23" x14ac:dyDescent="0.45">
      <c r="A29">
        <v>28</v>
      </c>
      <c r="B29" s="13" t="s">
        <v>27</v>
      </c>
      <c r="C29" s="13">
        <v>7</v>
      </c>
    </row>
    <row r="30" spans="1:23" x14ac:dyDescent="0.45">
      <c r="A30">
        <v>29</v>
      </c>
      <c r="B30" s="13" t="s">
        <v>28</v>
      </c>
      <c r="C30" s="13">
        <v>5</v>
      </c>
    </row>
    <row r="31" spans="1:23" x14ac:dyDescent="0.45">
      <c r="A31">
        <v>30</v>
      </c>
      <c r="B31" s="13" t="s">
        <v>29</v>
      </c>
      <c r="C31" s="13">
        <v>3</v>
      </c>
    </row>
    <row r="32" spans="1:23" x14ac:dyDescent="0.45">
      <c r="A32">
        <v>31</v>
      </c>
      <c r="B32" s="13" t="s">
        <v>30</v>
      </c>
      <c r="C32" s="13">
        <v>7</v>
      </c>
    </row>
    <row r="33" spans="1:4" x14ac:dyDescent="0.45">
      <c r="A33">
        <v>32</v>
      </c>
      <c r="B33" s="13" t="s">
        <v>31</v>
      </c>
      <c r="C33" s="13">
        <v>9</v>
      </c>
    </row>
    <row r="34" spans="1:4" x14ac:dyDescent="0.45">
      <c r="A34">
        <v>33</v>
      </c>
      <c r="B34" s="13" t="s">
        <v>32</v>
      </c>
      <c r="C34" s="13">
        <v>3</v>
      </c>
    </row>
    <row r="35" spans="1:4" x14ac:dyDescent="0.45">
      <c r="A35">
        <v>34</v>
      </c>
      <c r="B35" s="13" t="s">
        <v>33</v>
      </c>
      <c r="C35" s="13">
        <v>2</v>
      </c>
    </row>
    <row r="36" spans="1:4" x14ac:dyDescent="0.45">
      <c r="A36">
        <v>35</v>
      </c>
      <c r="B36" s="13" t="s">
        <v>35</v>
      </c>
      <c r="C36" s="13">
        <v>5</v>
      </c>
    </row>
    <row r="37" spans="1:4" x14ac:dyDescent="0.45">
      <c r="A37">
        <v>36</v>
      </c>
      <c r="B37" s="13" t="s">
        <v>34</v>
      </c>
      <c r="C37" s="13">
        <v>7</v>
      </c>
    </row>
    <row r="38" spans="1:4" x14ac:dyDescent="0.45">
      <c r="A38">
        <v>37</v>
      </c>
      <c r="B38" s="13" t="s">
        <v>36</v>
      </c>
      <c r="C38" s="13">
        <v>3</v>
      </c>
    </row>
    <row r="39" spans="1:4" x14ac:dyDescent="0.45">
      <c r="A39">
        <v>38</v>
      </c>
      <c r="B39" s="13" t="s">
        <v>37</v>
      </c>
      <c r="C39" s="13">
        <v>2</v>
      </c>
    </row>
    <row r="40" spans="1:4" x14ac:dyDescent="0.45">
      <c r="A40">
        <v>39</v>
      </c>
      <c r="B40" s="13" t="s">
        <v>38</v>
      </c>
      <c r="C40" s="13">
        <v>8</v>
      </c>
    </row>
    <row r="41" spans="1:4" x14ac:dyDescent="0.45">
      <c r="A41">
        <v>40</v>
      </c>
      <c r="B41" s="13" t="s">
        <v>39</v>
      </c>
      <c r="C41" s="13">
        <v>7</v>
      </c>
      <c r="D41">
        <f>AVERAGE(C2:C41)</f>
        <v>5.4249999999999998</v>
      </c>
    </row>
    <row r="42" spans="1:4" x14ac:dyDescent="0.45">
      <c r="A42">
        <v>41</v>
      </c>
      <c r="B42" s="14" t="s">
        <v>40</v>
      </c>
      <c r="C42" s="14">
        <v>9</v>
      </c>
    </row>
    <row r="43" spans="1:4" x14ac:dyDescent="0.45">
      <c r="A43">
        <v>42</v>
      </c>
      <c r="B43" s="14" t="s">
        <v>41</v>
      </c>
      <c r="C43" s="14">
        <v>5</v>
      </c>
    </row>
    <row r="44" spans="1:4" x14ac:dyDescent="0.45">
      <c r="A44">
        <v>43</v>
      </c>
      <c r="B44" s="14" t="s">
        <v>42</v>
      </c>
      <c r="C44" s="14">
        <v>4</v>
      </c>
    </row>
    <row r="45" spans="1:4" x14ac:dyDescent="0.45">
      <c r="A45">
        <v>44</v>
      </c>
      <c r="B45" s="14" t="s">
        <v>43</v>
      </c>
      <c r="C45" s="14">
        <v>6</v>
      </c>
    </row>
    <row r="46" spans="1:4" x14ac:dyDescent="0.45">
      <c r="A46">
        <v>45</v>
      </c>
      <c r="B46" s="14" t="s">
        <v>44</v>
      </c>
      <c r="C46" s="14">
        <v>5</v>
      </c>
    </row>
    <row r="47" spans="1:4" x14ac:dyDescent="0.45">
      <c r="A47">
        <v>46</v>
      </c>
      <c r="B47" s="1" t="s">
        <v>45</v>
      </c>
      <c r="C47" s="1">
        <v>11</v>
      </c>
      <c r="D47">
        <f>AVERAGE(C47:C89)</f>
        <v>6.2093023255813957</v>
      </c>
    </row>
    <row r="48" spans="1:4" x14ac:dyDescent="0.45">
      <c r="A48">
        <v>47</v>
      </c>
      <c r="B48" s="1" t="s">
        <v>46</v>
      </c>
      <c r="C48" s="1">
        <v>6</v>
      </c>
    </row>
    <row r="49" spans="1:3" x14ac:dyDescent="0.45">
      <c r="A49">
        <v>48</v>
      </c>
      <c r="B49" s="1" t="s">
        <v>47</v>
      </c>
      <c r="C49" s="1">
        <v>4</v>
      </c>
    </row>
    <row r="50" spans="1:3" x14ac:dyDescent="0.45">
      <c r="A50">
        <v>49</v>
      </c>
      <c r="B50" s="1" t="s">
        <v>48</v>
      </c>
      <c r="C50" s="1">
        <v>4</v>
      </c>
    </row>
    <row r="51" spans="1:3" x14ac:dyDescent="0.45">
      <c r="A51">
        <v>50</v>
      </c>
      <c r="B51" s="1" t="s">
        <v>49</v>
      </c>
      <c r="C51" s="1">
        <v>3</v>
      </c>
    </row>
    <row r="52" spans="1:3" x14ac:dyDescent="0.45">
      <c r="A52">
        <v>51</v>
      </c>
      <c r="B52" s="1" t="s">
        <v>50</v>
      </c>
      <c r="C52" s="1">
        <v>9</v>
      </c>
    </row>
    <row r="53" spans="1:3" x14ac:dyDescent="0.45">
      <c r="A53">
        <v>52</v>
      </c>
      <c r="B53" s="1" t="s">
        <v>51</v>
      </c>
      <c r="C53" s="1">
        <v>9</v>
      </c>
    </row>
    <row r="54" spans="1:3" x14ac:dyDescent="0.45">
      <c r="A54">
        <v>53</v>
      </c>
      <c r="B54" s="1" t="s">
        <v>52</v>
      </c>
      <c r="C54" s="1">
        <v>6</v>
      </c>
    </row>
    <row r="55" spans="1:3" x14ac:dyDescent="0.45">
      <c r="A55">
        <v>54</v>
      </c>
      <c r="B55" s="1" t="s">
        <v>53</v>
      </c>
      <c r="C55" s="1">
        <v>4</v>
      </c>
    </row>
    <row r="56" spans="1:3" x14ac:dyDescent="0.45">
      <c r="A56">
        <v>55</v>
      </c>
      <c r="B56" s="1" t="s">
        <v>54</v>
      </c>
      <c r="C56" s="1">
        <v>14</v>
      </c>
    </row>
    <row r="57" spans="1:3" x14ac:dyDescent="0.45">
      <c r="A57">
        <v>56</v>
      </c>
      <c r="B57" s="1" t="s">
        <v>55</v>
      </c>
      <c r="C57" s="1">
        <v>7</v>
      </c>
    </row>
    <row r="58" spans="1:3" x14ac:dyDescent="0.45">
      <c r="A58">
        <v>57</v>
      </c>
      <c r="B58" s="1" t="s">
        <v>56</v>
      </c>
      <c r="C58" s="1">
        <v>13</v>
      </c>
    </row>
    <row r="59" spans="1:3" x14ac:dyDescent="0.45">
      <c r="A59">
        <v>58</v>
      </c>
      <c r="B59" s="1" t="s">
        <v>57</v>
      </c>
      <c r="C59" s="1">
        <v>14</v>
      </c>
    </row>
    <row r="60" spans="1:3" x14ac:dyDescent="0.45">
      <c r="A60">
        <v>59</v>
      </c>
      <c r="B60" s="1" t="s">
        <v>58</v>
      </c>
      <c r="C60" s="1">
        <v>4</v>
      </c>
    </row>
    <row r="61" spans="1:3" x14ac:dyDescent="0.45">
      <c r="A61">
        <v>60</v>
      </c>
      <c r="B61" s="1" t="s">
        <v>59</v>
      </c>
      <c r="C61" s="1">
        <v>8</v>
      </c>
    </row>
    <row r="62" spans="1:3" x14ac:dyDescent="0.45">
      <c r="A62">
        <v>61</v>
      </c>
      <c r="B62" s="1" t="s">
        <v>60</v>
      </c>
      <c r="C62" s="1">
        <v>7</v>
      </c>
    </row>
    <row r="63" spans="1:3" x14ac:dyDescent="0.45">
      <c r="A63">
        <v>62</v>
      </c>
      <c r="B63" s="1" t="s">
        <v>61</v>
      </c>
      <c r="C63" s="1">
        <v>8</v>
      </c>
    </row>
    <row r="64" spans="1:3" x14ac:dyDescent="0.45">
      <c r="A64">
        <v>63</v>
      </c>
      <c r="B64" s="1" t="s">
        <v>62</v>
      </c>
      <c r="C64" s="1">
        <v>7</v>
      </c>
    </row>
    <row r="65" spans="1:3" x14ac:dyDescent="0.45">
      <c r="A65">
        <v>64</v>
      </c>
      <c r="B65" s="1" t="s">
        <v>63</v>
      </c>
      <c r="C65" s="1">
        <v>8</v>
      </c>
    </row>
    <row r="66" spans="1:3" x14ac:dyDescent="0.45">
      <c r="A66">
        <v>65</v>
      </c>
      <c r="B66" s="1" t="s">
        <v>64</v>
      </c>
      <c r="C66" s="1">
        <v>4</v>
      </c>
    </row>
    <row r="67" spans="1:3" x14ac:dyDescent="0.45">
      <c r="A67">
        <v>66</v>
      </c>
      <c r="B67" s="1" t="s">
        <v>65</v>
      </c>
      <c r="C67" s="1">
        <v>6</v>
      </c>
    </row>
    <row r="68" spans="1:3" x14ac:dyDescent="0.45">
      <c r="A68">
        <v>67</v>
      </c>
      <c r="B68" s="1" t="s">
        <v>66</v>
      </c>
      <c r="C68" s="1">
        <v>7</v>
      </c>
    </row>
    <row r="69" spans="1:3" x14ac:dyDescent="0.45">
      <c r="A69">
        <v>68</v>
      </c>
      <c r="B69" s="1" t="s">
        <v>67</v>
      </c>
      <c r="C69" s="1">
        <v>6</v>
      </c>
    </row>
    <row r="70" spans="1:3" x14ac:dyDescent="0.45">
      <c r="A70">
        <v>69</v>
      </c>
      <c r="B70" s="1" t="s">
        <v>68</v>
      </c>
      <c r="C70" s="1">
        <v>10</v>
      </c>
    </row>
    <row r="71" spans="1:3" x14ac:dyDescent="0.45">
      <c r="A71">
        <v>70</v>
      </c>
      <c r="B71" s="1" t="s">
        <v>69</v>
      </c>
      <c r="C71" s="1">
        <v>6</v>
      </c>
    </row>
    <row r="72" spans="1:3" x14ac:dyDescent="0.45">
      <c r="A72">
        <v>71</v>
      </c>
      <c r="B72" s="1" t="s">
        <v>70</v>
      </c>
      <c r="C72" s="1">
        <v>4</v>
      </c>
    </row>
    <row r="73" spans="1:3" x14ac:dyDescent="0.45">
      <c r="A73">
        <v>72</v>
      </c>
      <c r="B73" s="1" t="s">
        <v>71</v>
      </c>
      <c r="C73" s="1">
        <v>3</v>
      </c>
    </row>
    <row r="74" spans="1:3" x14ac:dyDescent="0.45">
      <c r="A74">
        <v>73</v>
      </c>
      <c r="B74" s="1" t="s">
        <v>72</v>
      </c>
      <c r="C74" s="1">
        <v>6</v>
      </c>
    </row>
    <row r="75" spans="1:3" x14ac:dyDescent="0.45">
      <c r="A75">
        <v>74</v>
      </c>
      <c r="B75" s="1" t="s">
        <v>73</v>
      </c>
      <c r="C75" s="1">
        <v>6</v>
      </c>
    </row>
    <row r="76" spans="1:3" x14ac:dyDescent="0.45">
      <c r="A76">
        <v>75</v>
      </c>
      <c r="B76" s="1" t="s">
        <v>74</v>
      </c>
      <c r="C76" s="1">
        <v>5</v>
      </c>
    </row>
    <row r="77" spans="1:3" x14ac:dyDescent="0.45">
      <c r="A77">
        <v>76</v>
      </c>
      <c r="B77" s="1" t="s">
        <v>75</v>
      </c>
      <c r="C77" s="1">
        <v>5</v>
      </c>
    </row>
    <row r="78" spans="1:3" x14ac:dyDescent="0.45">
      <c r="A78">
        <v>77</v>
      </c>
      <c r="B78" s="1" t="s">
        <v>76</v>
      </c>
      <c r="C78" s="1">
        <v>2</v>
      </c>
    </row>
    <row r="79" spans="1:3" x14ac:dyDescent="0.45">
      <c r="A79">
        <v>78</v>
      </c>
      <c r="B79" s="1" t="s">
        <v>77</v>
      </c>
      <c r="C79" s="1">
        <v>5</v>
      </c>
    </row>
    <row r="80" spans="1:3" x14ac:dyDescent="0.45">
      <c r="A80">
        <v>79</v>
      </c>
      <c r="B80" s="1" t="s">
        <v>78</v>
      </c>
      <c r="C80" s="1">
        <v>7</v>
      </c>
    </row>
    <row r="81" spans="1:3" x14ac:dyDescent="0.45">
      <c r="A81">
        <v>80</v>
      </c>
      <c r="B81" s="1" t="s">
        <v>79</v>
      </c>
      <c r="C81" s="1">
        <v>4</v>
      </c>
    </row>
    <row r="82" spans="1:3" x14ac:dyDescent="0.45">
      <c r="A82">
        <v>81</v>
      </c>
      <c r="B82" s="1" t="s">
        <v>80</v>
      </c>
      <c r="C82" s="1">
        <v>2</v>
      </c>
    </row>
    <row r="83" spans="1:3" x14ac:dyDescent="0.45">
      <c r="A83">
        <v>82</v>
      </c>
      <c r="B83" s="1" t="s">
        <v>81</v>
      </c>
      <c r="C83" s="1">
        <v>5</v>
      </c>
    </row>
    <row r="84" spans="1:3" x14ac:dyDescent="0.45">
      <c r="A84">
        <v>83</v>
      </c>
      <c r="B84" s="1" t="s">
        <v>82</v>
      </c>
      <c r="C84" s="1">
        <v>3</v>
      </c>
    </row>
    <row r="85" spans="1:3" x14ac:dyDescent="0.45">
      <c r="A85">
        <v>84</v>
      </c>
      <c r="B85" s="1" t="s">
        <v>83</v>
      </c>
      <c r="C85" s="1">
        <v>5</v>
      </c>
    </row>
    <row r="86" spans="1:3" x14ac:dyDescent="0.45">
      <c r="A86">
        <v>85</v>
      </c>
      <c r="B86" s="1" t="s">
        <v>84</v>
      </c>
      <c r="C86" s="1">
        <v>1</v>
      </c>
    </row>
    <row r="87" spans="1:3" x14ac:dyDescent="0.45">
      <c r="A87">
        <v>86</v>
      </c>
      <c r="B87" s="1" t="s">
        <v>85</v>
      </c>
      <c r="C87" s="1">
        <v>5</v>
      </c>
    </row>
    <row r="88" spans="1:3" x14ac:dyDescent="0.45">
      <c r="A88">
        <v>87</v>
      </c>
      <c r="B88" s="1" t="s">
        <v>86</v>
      </c>
      <c r="C88" s="1">
        <v>5</v>
      </c>
    </row>
    <row r="89" spans="1:3" x14ac:dyDescent="0.45">
      <c r="A89">
        <v>88</v>
      </c>
      <c r="B89" s="1" t="s">
        <v>87</v>
      </c>
      <c r="C89" s="1"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Intersection 1</vt:lpstr>
      <vt:lpstr>Intersection 2</vt:lpstr>
      <vt:lpstr>Intersection 1,EB</vt:lpstr>
      <vt:lpstr>Intersection 2，EB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luhana5</dc:creator>
  <cp:lastModifiedBy>Yi Qi</cp:lastModifiedBy>
  <dcterms:created xsi:type="dcterms:W3CDTF">2018-05-16T02:37:34Z</dcterms:created>
  <dcterms:modified xsi:type="dcterms:W3CDTF">2020-04-13T22:42:59Z</dcterms:modified>
</cp:coreProperties>
</file>